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C:\Users\DOUSSOUMarie\Downloads\"/>
    </mc:Choice>
  </mc:AlternateContent>
  <xr:revisionPtr revIDLastSave="0" documentId="13_ncr:1_{327543EB-4E09-4F66-9087-F1C01DB08CA6}" xr6:coauthVersionLast="47" xr6:coauthVersionMax="47" xr10:uidLastSave="{00000000-0000-0000-0000-000000000000}"/>
  <workbookProtection workbookAlgorithmName="SHA-512" workbookHashValue="uhiER21COk9iXEZSEX/WrGb7X+dkzoL8dQs0LZSQ5zQ1F4+b2W9HcFbU3zKCUkAWYFgiDCAf1KIVmEQtP+BiPA==" workbookSaltValue="bS7TqZZz8EdQD24i2NU5JQ==" workbookSpinCount="100000" lockStructure="1"/>
  <bookViews>
    <workbookView xWindow="-120" yWindow="-120" windowWidth="29040" windowHeight="15720" tabRatio="500" xr2:uid="{00000000-000D-0000-FFFF-FFFF00000000}"/>
  </bookViews>
  <sheets>
    <sheet name="enfance jeunesse" sheetId="1" r:id="rId1"/>
    <sheet name="MDF" sheetId="2" state="hidden" r:id="rId2"/>
    <sheet name="Plafond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7" i="1" l="1"/>
  <c r="F23" i="1"/>
  <c r="F24" i="1"/>
  <c r="G16" i="1"/>
  <c r="F11" i="1"/>
  <c r="F12" i="1"/>
  <c r="C16" i="2"/>
  <c r="B16" i="2"/>
  <c r="B15" i="2"/>
  <c r="C15" i="2"/>
  <c r="F15" i="1"/>
  <c r="C14" i="2"/>
  <c r="B14" i="2"/>
  <c r="C13" i="2"/>
  <c r="B13" i="2"/>
  <c r="C12" i="2"/>
  <c r="B12" i="2"/>
  <c r="C11" i="2"/>
  <c r="B11" i="2"/>
  <c r="C10" i="2"/>
  <c r="B10" i="2"/>
  <c r="C9" i="2"/>
  <c r="B9" i="2"/>
  <c r="C8" i="2"/>
  <c r="B8" i="2"/>
  <c r="C7" i="2"/>
  <c r="B7" i="2"/>
  <c r="F26" i="1"/>
  <c r="F22" i="1"/>
  <c r="F21" i="1"/>
  <c r="G18" i="1"/>
  <c r="F17" i="1"/>
  <c r="F18" i="1" s="1"/>
  <c r="F14" i="1"/>
  <c r="F16" i="1" s="1"/>
  <c r="F10" i="1"/>
  <c r="G9" i="1"/>
  <c r="F9" i="1"/>
  <c r="F6" i="1"/>
  <c r="F7" i="1" s="1"/>
</calcChain>
</file>

<file path=xl/sharedStrings.xml><?xml version="1.0" encoding="utf-8"?>
<sst xmlns="http://schemas.openxmlformats.org/spreadsheetml/2006/main" count="53" uniqueCount="47">
  <si>
    <t>Les tarifs sont individualisés, en fonction d'un taux d'effort,</t>
  </si>
  <si>
    <t>indiquez votre quotient familial :--&gt;</t>
  </si>
  <si>
    <t>Tarif Thouaréens</t>
  </si>
  <si>
    <t xml:space="preserve">Tarif hors commune </t>
  </si>
  <si>
    <t>RESTAURATION SCOLAIRE</t>
  </si>
  <si>
    <t>tarif unitaire d'un repas</t>
  </si>
  <si>
    <t>tarif unitaire d'un repas avec PAI</t>
  </si>
  <si>
    <t>ACCUEIL PERISCOLAIRE</t>
  </si>
  <si>
    <t>tarif à la 1/2h</t>
  </si>
  <si>
    <t>Tarif demi-heure</t>
  </si>
  <si>
    <t>forfait matin</t>
  </si>
  <si>
    <t>forfait soir</t>
  </si>
  <si>
    <t>SEJOURS</t>
  </si>
  <si>
    <t>MAISON DES JEUNES</t>
  </si>
  <si>
    <t>une unité</t>
  </si>
  <si>
    <t xml:space="preserve">adhésion annuelle </t>
  </si>
  <si>
    <t xml:space="preserve">Pour connaitre vos tarifs sur les différentes structures, </t>
  </si>
  <si>
    <t>tarif A</t>
  </si>
  <si>
    <t>tarif B</t>
  </si>
  <si>
    <t>tarif C</t>
  </si>
  <si>
    <t>tarif D</t>
  </si>
  <si>
    <t>tarif E</t>
  </si>
  <si>
    <t>tarif F</t>
  </si>
  <si>
    <t xml:space="preserve">tarif G </t>
  </si>
  <si>
    <t>tarif H</t>
  </si>
  <si>
    <t>tarif I</t>
  </si>
  <si>
    <t>tarif J</t>
  </si>
  <si>
    <t>plancher</t>
  </si>
  <si>
    <t>plafond</t>
  </si>
  <si>
    <t>taux d'effort (TE)</t>
  </si>
  <si>
    <t>non soumis au taux d'effort</t>
  </si>
  <si>
    <t>Maison des familles tarif annuel</t>
  </si>
  <si>
    <t>GRILLE DES TARIFS 2023-2024</t>
  </si>
  <si>
    <t>ACCUEIL DE LOISIRS MERCREDIS ET VACANCES SCOLAIRES</t>
  </si>
  <si>
    <t>Les tarifs sont individualisés, en fonction d'un taux d'effort.</t>
  </si>
  <si>
    <t>SIMULATEUR DE TARIFS
ENFANCE JEUNESSE EDUCATION
2024 - 2025</t>
  </si>
  <si>
    <t>Journée (mercredi et vacances)</t>
  </si>
  <si>
    <t>Journée PAI (mercredi et vacances)</t>
  </si>
  <si>
    <r>
      <t xml:space="preserve">1/2 journée + </t>
    </r>
    <r>
      <rPr>
        <b/>
        <i/>
        <sz val="11"/>
        <color rgb="FF000000"/>
        <rFont val="Calibri"/>
        <family val="2"/>
        <charset val="1"/>
      </rPr>
      <t>repas</t>
    </r>
    <r>
      <rPr>
        <i/>
        <sz val="11"/>
        <color rgb="FF000000"/>
        <rFont val="Calibri"/>
        <family val="2"/>
        <charset val="1"/>
      </rPr>
      <t xml:space="preserve"> (mercredi)</t>
    </r>
  </si>
  <si>
    <r>
      <t xml:space="preserve">1/2 journée </t>
    </r>
    <r>
      <rPr>
        <b/>
        <i/>
        <sz val="11"/>
        <color rgb="FF000000"/>
        <rFont val="Calibri"/>
        <family val="2"/>
      </rPr>
      <t xml:space="preserve">sans </t>
    </r>
    <r>
      <rPr>
        <b/>
        <i/>
        <sz val="11"/>
        <color rgb="FF000000"/>
        <rFont val="Calibri"/>
        <family val="2"/>
        <charset val="1"/>
      </rPr>
      <t>repas</t>
    </r>
    <r>
      <rPr>
        <i/>
        <sz val="11"/>
        <color rgb="FF000000"/>
        <rFont val="Calibri"/>
        <family val="2"/>
      </rPr>
      <t xml:space="preserve"> (mercredi)</t>
    </r>
  </si>
  <si>
    <t>1/2 journée + repas PAI (mercredi)</t>
  </si>
  <si>
    <t>Navette (mercredi)</t>
  </si>
  <si>
    <t>Journée Tarif A - enfant</t>
  </si>
  <si>
    <t>Journée Tarif B - enfant</t>
  </si>
  <si>
    <t>Journée Tarif A - ado</t>
  </si>
  <si>
    <t>Journée Tarif B - ado</t>
  </si>
  <si>
    <t>Tarif 
Thouaréens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</si>
</sst>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 €&quot;_-;\-* #,##0.00&quot; €&quot;_-;_-* \-??&quot; €&quot;_-;_-@_-"/>
    <numFmt numFmtId="165" formatCode="_-* #,##0.00\ [$€-40C]_-;\-* #,##0.00\ [$€-40C]_-;_-* \-??\ [$€-40C]_-;_-@_-"/>
    <numFmt numFmtId="166" formatCode="0.000%"/>
  </numFmts>
  <fonts count="14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u/>
      <sz val="15.4"/>
      <color rgb="FF0000FF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</font>
    <font>
      <b/>
      <sz val="14"/>
      <color theme="0"/>
      <name val="Calibri"/>
      <family val="2"/>
    </font>
    <font>
      <b/>
      <sz val="16"/>
      <color rgb="FFFF0000"/>
      <name val="Calibri"/>
      <family val="2"/>
    </font>
    <font>
      <b/>
      <sz val="16"/>
      <color rgb="FFE94736"/>
      <name val="Calibri"/>
      <family val="2"/>
    </font>
    <font>
      <i/>
      <sz val="11"/>
      <color rgb="FF000000"/>
      <name val="Calibri"/>
      <family val="2"/>
    </font>
    <font>
      <b/>
      <sz val="11"/>
      <color theme="0"/>
      <name val="Calibri"/>
      <family val="2"/>
    </font>
    <font>
      <b/>
      <sz val="11"/>
      <color theme="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B9CDE5"/>
        <bgColor rgb="FFC6D9F1"/>
      </patternFill>
    </fill>
    <fill>
      <patternFill patternType="solid">
        <fgColor rgb="FF558ED5"/>
        <bgColor rgb="FF808080"/>
      </patternFill>
    </fill>
    <fill>
      <patternFill patternType="solid">
        <fgColor rgb="FFBFBFBF"/>
        <bgColor rgb="FFB9CDE5"/>
      </patternFill>
    </fill>
    <fill>
      <patternFill patternType="solid">
        <fgColor theme="5" tint="0.59999389629810485"/>
        <bgColor rgb="FFB9CDE5"/>
      </patternFill>
    </fill>
    <fill>
      <patternFill patternType="solid">
        <fgColor theme="5" tint="0.39997558519241921"/>
        <bgColor rgb="FFB9CDE5"/>
      </patternFill>
    </fill>
    <fill>
      <patternFill patternType="solid">
        <fgColor theme="4" tint="0.79998168889431442"/>
        <bgColor rgb="FFB9CDE5"/>
      </patternFill>
    </fill>
    <fill>
      <patternFill patternType="solid">
        <fgColor theme="5" tint="0.59999389629810485"/>
        <bgColor rgb="FF808080"/>
      </patternFill>
    </fill>
    <fill>
      <patternFill patternType="solid">
        <fgColor theme="4" tint="0.79998168889431442"/>
        <bgColor rgb="FFC6D9F1"/>
      </patternFill>
    </fill>
    <fill>
      <patternFill patternType="solid">
        <fgColor rgb="FFFFFF00"/>
        <bgColor rgb="FFFFFFCC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E94736"/>
        <bgColor indexed="64"/>
      </patternFill>
    </fill>
    <fill>
      <patternFill patternType="solid">
        <fgColor rgb="FFB5A4A6"/>
        <bgColor indexed="64"/>
      </patternFill>
    </fill>
  </fills>
  <borders count="1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B5A4A6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B5A4A6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rgb="FFB5A4A6"/>
      </left>
      <right style="medium">
        <color rgb="FFB5A4A6"/>
      </right>
      <top style="medium">
        <color rgb="FFB5A4A6"/>
      </top>
      <bottom style="medium">
        <color rgb="FFB5A4A6"/>
      </bottom>
      <diagonal/>
    </border>
    <border>
      <left style="medium">
        <color rgb="FFB5A4A6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164" fontId="6" fillId="0" borderId="0" applyBorder="0" applyProtection="0"/>
    <xf numFmtId="0" fontId="4" fillId="0" borderId="0" applyBorder="0" applyProtection="0"/>
  </cellStyleXfs>
  <cellXfs count="51">
    <xf numFmtId="0" fontId="0" fillId="0" borderId="0" xfId="0"/>
    <xf numFmtId="165" fontId="0" fillId="2" borderId="4" xfId="0" applyNumberFormat="1" applyFill="1" applyBorder="1"/>
    <xf numFmtId="164" fontId="0" fillId="3" borderId="4" xfId="1" applyFont="1" applyFill="1" applyBorder="1" applyProtection="1"/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vertical="center" wrapText="1"/>
    </xf>
    <xf numFmtId="166" fontId="0" fillId="0" borderId="4" xfId="0" applyNumberFormat="1" applyBorder="1"/>
    <xf numFmtId="0" fontId="1" fillId="4" borderId="7" xfId="0" applyFont="1" applyFill="1" applyBorder="1" applyAlignment="1">
      <alignment vertical="center"/>
    </xf>
    <xf numFmtId="166" fontId="0" fillId="0" borderId="0" xfId="0" applyNumberFormat="1"/>
    <xf numFmtId="164" fontId="0" fillId="8" borderId="4" xfId="1" applyFont="1" applyFill="1" applyBorder="1" applyProtection="1"/>
    <xf numFmtId="0" fontId="0" fillId="9" borderId="2" xfId="0" applyFill="1" applyBorder="1" applyAlignment="1">
      <alignment horizontal="center" vertical="center" wrapText="1"/>
    </xf>
    <xf numFmtId="165" fontId="0" fillId="9" borderId="4" xfId="0" applyNumberFormat="1" applyFill="1" applyBorder="1"/>
    <xf numFmtId="0" fontId="0" fillId="8" borderId="2" xfId="0" applyFill="1" applyBorder="1" applyAlignment="1">
      <alignment horizontal="center" vertical="center" wrapText="1"/>
    </xf>
    <xf numFmtId="164" fontId="3" fillId="10" borderId="1" xfId="1" applyFont="1" applyFill="1" applyBorder="1" applyProtection="1">
      <protection locked="0"/>
    </xf>
    <xf numFmtId="0" fontId="0" fillId="11" borderId="4" xfId="0" applyFill="1" applyBorder="1"/>
    <xf numFmtId="166" fontId="0" fillId="11" borderId="4" xfId="0" applyNumberFormat="1" applyFill="1" applyBorder="1"/>
    <xf numFmtId="0" fontId="1" fillId="5" borderId="4" xfId="0" applyFont="1" applyFill="1" applyBorder="1" applyAlignment="1">
      <alignment horizontal="center"/>
    </xf>
    <xf numFmtId="0" fontId="8" fillId="6" borderId="0" xfId="0" applyFont="1" applyFill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7" fillId="7" borderId="6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10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7" fillId="0" borderId="8" xfId="0" applyFont="1" applyFill="1" applyBorder="1" applyAlignment="1">
      <alignment horizontal="right"/>
    </xf>
    <xf numFmtId="0" fontId="0" fillId="0" borderId="8" xfId="0" applyFill="1" applyBorder="1"/>
    <xf numFmtId="0" fontId="2" fillId="0" borderId="8" xfId="0" applyFont="1" applyFill="1" applyBorder="1"/>
    <xf numFmtId="165" fontId="0" fillId="0" borderId="8" xfId="0" applyNumberFormat="1" applyFill="1" applyBorder="1"/>
    <xf numFmtId="164" fontId="0" fillId="0" borderId="8" xfId="1" applyFont="1" applyFill="1" applyBorder="1" applyProtection="1"/>
    <xf numFmtId="0" fontId="4" fillId="0" borderId="8" xfId="2" applyBorder="1" applyProtection="1"/>
    <xf numFmtId="0" fontId="0" fillId="0" borderId="8" xfId="0" applyBorder="1" applyAlignment="1">
      <alignment horizontal="center" vertical="center" wrapText="1"/>
    </xf>
    <xf numFmtId="2" fontId="0" fillId="0" borderId="8" xfId="0" applyNumberFormat="1" applyBorder="1"/>
    <xf numFmtId="0" fontId="13" fillId="12" borderId="8" xfId="0" applyFont="1" applyFill="1" applyBorder="1" applyAlignment="1">
      <alignment horizontal="center"/>
    </xf>
    <xf numFmtId="0" fontId="13" fillId="12" borderId="8" xfId="0" applyFont="1" applyFill="1" applyBorder="1" applyAlignment="1">
      <alignment horizontal="center" vertical="center"/>
    </xf>
    <xf numFmtId="0" fontId="13" fillId="12" borderId="8" xfId="0" applyFont="1" applyFill="1" applyBorder="1" applyAlignment="1">
      <alignment horizontal="center" vertical="center" wrapText="1"/>
    </xf>
    <xf numFmtId="165" fontId="0" fillId="0" borderId="10" xfId="0" applyNumberFormat="1" applyFill="1" applyBorder="1"/>
    <xf numFmtId="164" fontId="0" fillId="0" borderId="11" xfId="1" applyFont="1" applyFill="1" applyBorder="1" applyProtection="1"/>
    <xf numFmtId="0" fontId="7" fillId="0" borderId="12" xfId="0" applyFont="1" applyFill="1" applyBorder="1" applyAlignment="1">
      <alignment horizontal="right"/>
    </xf>
    <xf numFmtId="0" fontId="0" fillId="0" borderId="13" xfId="0" applyFill="1" applyBorder="1" applyAlignment="1">
      <alignment horizontal="center"/>
    </xf>
    <xf numFmtId="0" fontId="0" fillId="0" borderId="15" xfId="0" applyFill="1" applyBorder="1" applyAlignment="1">
      <alignment horizontal="center" vertical="center" wrapText="1"/>
    </xf>
    <xf numFmtId="165" fontId="12" fillId="13" borderId="14" xfId="1" applyNumberFormat="1" applyFont="1" applyFill="1" applyBorder="1" applyProtection="1">
      <protection locked="0"/>
    </xf>
    <xf numFmtId="164" fontId="0" fillId="0" borderId="9" xfId="1" applyFont="1" applyFill="1" applyBorder="1" applyProtection="1"/>
    <xf numFmtId="165" fontId="0" fillId="0" borderId="12" xfId="0" applyNumberFormat="1" applyFill="1" applyBorder="1"/>
    <xf numFmtId="0" fontId="0" fillId="0" borderId="12" xfId="0" applyFill="1" applyBorder="1" applyAlignment="1">
      <alignment horizontal="center" vertical="center" wrapText="1"/>
    </xf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9CDE5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5A4A6"/>
      <color rgb="FFE947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710045</xdr:colOff>
      <xdr:row>0</xdr:row>
      <xdr:rowOff>272429</xdr:rowOff>
    </xdr:from>
    <xdr:to>
      <xdr:col>4</xdr:col>
      <xdr:colOff>414486</xdr:colOff>
      <xdr:row>3</xdr:row>
      <xdr:rowOff>129886</xdr:rowOff>
    </xdr:to>
    <xdr:pic>
      <xdr:nvPicPr>
        <xdr:cNvPr id="3" name="Image 2" descr="ville_de_thouare_logo_bd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47454" y="272429"/>
          <a:ext cx="1141850" cy="1147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265339</xdr:colOff>
      <xdr:row>4</xdr:row>
      <xdr:rowOff>13607</xdr:rowOff>
    </xdr:from>
    <xdr:to>
      <xdr:col>0</xdr:col>
      <xdr:colOff>2158705</xdr:colOff>
      <xdr:row>4</xdr:row>
      <xdr:rowOff>857250</xdr:rowOff>
    </xdr:to>
    <xdr:pic>
      <xdr:nvPicPr>
        <xdr:cNvPr id="3" name="Image 2" descr="test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265339" y="966107"/>
          <a:ext cx="1893366" cy="84364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</xdr:row>
      <xdr:rowOff>0</xdr:rowOff>
    </xdr:from>
    <xdr:to>
      <xdr:col>0</xdr:col>
      <xdr:colOff>1006929</xdr:colOff>
      <xdr:row>4</xdr:row>
      <xdr:rowOff>891267</xdr:rowOff>
    </xdr:to>
    <xdr:pic>
      <xdr:nvPicPr>
        <xdr:cNvPr id="4" name="Image 3" descr="ville_de_thouare_logo_bd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" y="952500"/>
          <a:ext cx="1006928" cy="891267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apitaux">
  <a:themeElements>
    <a:clrScheme name="Capitaux">
      <a:dk1>
        <a:sysClr val="windowText" lastClr="000000"/>
      </a:dk1>
      <a:lt1>
        <a:sysClr val="window" lastClr="FFFFFF"/>
      </a:lt1>
      <a:dk2>
        <a:srgbClr val="696464"/>
      </a:dk2>
      <a:lt2>
        <a:srgbClr val="E9E5DC"/>
      </a:lt2>
      <a:accent1>
        <a:srgbClr val="D34817"/>
      </a:accent1>
      <a:accent2>
        <a:srgbClr val="9B2D1F"/>
      </a:accent2>
      <a:accent3>
        <a:srgbClr val="A28E6A"/>
      </a:accent3>
      <a:accent4>
        <a:srgbClr val="956251"/>
      </a:accent4>
      <a:accent5>
        <a:srgbClr val="918485"/>
      </a:accent5>
      <a:accent6>
        <a:srgbClr val="855D5D"/>
      </a:accent6>
      <a:hlink>
        <a:srgbClr val="CC9900"/>
      </a:hlink>
      <a:folHlink>
        <a:srgbClr val="96A9A9"/>
      </a:folHlink>
    </a:clrScheme>
    <a:fontScheme name="Capitaux">
      <a:majorFont>
        <a:latin typeface="Franklin Gothic Book"/>
        <a:ea typeface=""/>
        <a:cs typeface=""/>
        <a:font script="Grek" typeface="Calibri"/>
        <a:font script="Cyrl" typeface="Calibri"/>
        <a:font script="Jpan" typeface="HGｺﾞｼｯｸM"/>
        <a:font script="Hang" typeface="바탕"/>
        <a:font script="Hans" typeface="幼圆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Perpetua"/>
        <a:ea typeface=""/>
        <a:cs typeface=""/>
        <a:font script="Grek" typeface="Cambria"/>
        <a:font script="Cyrl" typeface="Cambria"/>
        <a:font script="Jpan" typeface="HG創英ﾌﾟﾚｾﾞﾝｽEB"/>
        <a:font script="Hang" typeface="맑은 고딕"/>
        <a:font script="Hans" typeface="宋体"/>
        <a:font script="Hant" typeface="新細明體"/>
        <a:font script="Arab" typeface="Times New Roman"/>
        <a:font script="Hebr" typeface="Aharoni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Capitaux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tint val="30000"/>
                <a:satMod val="300000"/>
              </a:schemeClr>
              <a:schemeClr val="phClr">
                <a:tint val="40000"/>
                <a:satMod val="200000"/>
              </a:schemeClr>
            </a:duotone>
          </a:blip>
          <a:tile tx="0" ty="0" sx="70000" sy="70000" flip="none" algn="ctr"/>
        </a:blipFill>
        <a:blipFill>
          <a:blip xmlns:r="http://schemas.openxmlformats.org/officeDocument/2006/relationships" r:embed="rId1">
            <a:duotone>
              <a:schemeClr val="phClr">
                <a:shade val="22000"/>
                <a:satMod val="160000"/>
              </a:schemeClr>
              <a:schemeClr val="phClr">
                <a:shade val="45000"/>
                <a:satMod val="100000"/>
              </a:schemeClr>
            </a:duotone>
          </a:blip>
          <a:tile tx="0" ty="0" sx="65000" sy="65000" flip="none" algn="ctr"/>
        </a:blipFill>
      </a:fillStyleLst>
      <a:lnStyleLst>
        <a:ln w="9525" cap="flat" cmpd="sng" algn="ctr">
          <a:solidFill>
            <a:schemeClr val="phClr">
              <a:shade val="60000"/>
              <a:satMod val="11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50800" dir="5400000" algn="t" rotWithShape="0">
              <a:srgbClr val="000000">
                <a:alpha val="60000"/>
              </a:srgbClr>
            </a:outerShdw>
          </a:effectLst>
          <a:scene3d>
            <a:camera prst="isometricBottomUp" fov="0">
              <a:rot lat="0" lon="0" rev="0"/>
            </a:camera>
            <a:lightRig rig="soft" dir="b">
              <a:rot lat="0" lon="0" rev="9000000"/>
            </a:lightRig>
          </a:scene3d>
          <a:sp3d contourW="35000" prstMaterial="matte">
            <a:bevelT w="45000" h="38100" prst="convex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0000"/>
                <a:satMod val="165000"/>
              </a:schemeClr>
            </a:gs>
            <a:gs pos="50000">
              <a:schemeClr val="phClr">
                <a:shade val="80000"/>
                <a:satMod val="155000"/>
              </a:schemeClr>
            </a:gs>
            <a:gs pos="100000">
              <a:schemeClr val="phClr">
                <a:tint val="95000"/>
                <a:satMod val="200000"/>
              </a:schemeClr>
            </a:gs>
          </a:gsLst>
          <a:lin ang="16200000" scaled="1"/>
        </a:gradFill>
        <a:blipFill>
          <a:blip xmlns:r="http://schemas.openxmlformats.org/officeDocument/2006/relationships" r:embed="rId1">
            <a:duotone>
              <a:schemeClr val="phClr">
                <a:tint val="95000"/>
                <a:satMod val="200000"/>
              </a:schemeClr>
              <a:schemeClr val="phClr">
                <a:shade val="80000"/>
                <a:satMod val="100000"/>
              </a:schemeClr>
            </a:duotone>
          </a:blip>
          <a:tile tx="0" ty="0" sx="55000" sy="5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85"/>
  <sheetViews>
    <sheetView tabSelected="1" zoomScale="110" zoomScaleNormal="110" workbookViewId="0">
      <selection activeCell="H4" sqref="H4"/>
    </sheetView>
  </sheetViews>
  <sheetFormatPr baseColWidth="10" defaultColWidth="10.7109375" defaultRowHeight="15" x14ac:dyDescent="0.25"/>
  <cols>
    <col min="5" max="5" width="32.42578125" bestFit="1" customWidth="1"/>
    <col min="6" max="6" width="17.5703125" customWidth="1"/>
    <col min="7" max="7" width="15.28515625" customWidth="1"/>
    <col min="12" max="12" width="8.85546875" customWidth="1"/>
    <col min="13" max="13" width="17.5703125" customWidth="1"/>
  </cols>
  <sheetData>
    <row r="1" spans="1:19" ht="63.75" customHeight="1" x14ac:dyDescent="0.25">
      <c r="A1" s="27"/>
      <c r="B1" s="27"/>
      <c r="C1" s="27"/>
      <c r="D1" s="27"/>
      <c r="E1" s="28" t="s">
        <v>35</v>
      </c>
      <c r="F1" s="29"/>
      <c r="G1" s="29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15.75" thickBot="1" x14ac:dyDescent="0.3">
      <c r="A2" s="27"/>
      <c r="B2" s="27"/>
      <c r="C2" s="27"/>
      <c r="D2" s="27"/>
      <c r="E2" s="30" t="s">
        <v>34</v>
      </c>
      <c r="F2" s="30"/>
      <c r="G2" s="45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1.75" thickBot="1" x14ac:dyDescent="0.4">
      <c r="A3" s="27"/>
      <c r="B3" s="27"/>
      <c r="C3" s="27"/>
      <c r="D3" s="27"/>
      <c r="E3" s="31" t="s">
        <v>1</v>
      </c>
      <c r="F3" s="44"/>
      <c r="G3" s="47">
        <v>0</v>
      </c>
      <c r="H3" s="26"/>
      <c r="I3" s="36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30" x14ac:dyDescent="0.25">
      <c r="A4" s="27"/>
      <c r="B4" s="27"/>
      <c r="C4" s="27"/>
      <c r="D4" s="27"/>
      <c r="E4" s="32"/>
      <c r="F4" s="50" t="s">
        <v>46</v>
      </c>
      <c r="G4" s="46" t="s">
        <v>3</v>
      </c>
      <c r="H4" s="27"/>
      <c r="I4" s="27"/>
      <c r="J4" s="27"/>
      <c r="K4" s="27"/>
      <c r="L4" s="27"/>
      <c r="M4" s="37"/>
      <c r="N4" s="27"/>
      <c r="O4" s="27"/>
      <c r="P4" s="27"/>
      <c r="Q4" s="27"/>
      <c r="R4" s="27"/>
      <c r="S4" s="27"/>
    </row>
    <row r="5" spans="1:19" x14ac:dyDescent="0.25">
      <c r="A5" s="27"/>
      <c r="B5" s="27"/>
      <c r="C5" s="27"/>
      <c r="D5" s="27"/>
      <c r="E5" s="39" t="s">
        <v>4</v>
      </c>
      <c r="F5" s="39"/>
      <c r="G5" s="39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</row>
    <row r="6" spans="1:19" x14ac:dyDescent="0.25">
      <c r="A6" s="27"/>
      <c r="B6" s="27"/>
      <c r="C6" s="27"/>
      <c r="D6" s="27"/>
      <c r="E6" s="33" t="s">
        <v>5</v>
      </c>
      <c r="F6" s="42">
        <f>IF($G$3*Plafond!C3&lt;Plafond!A3,Plafond!A3,IF($G$3*Plafond!C3&gt;Plafond!B3,Plafond!B3,$G$3*Plafond!C3))</f>
        <v>1.5</v>
      </c>
      <c r="G6" s="43">
        <v>7.48</v>
      </c>
      <c r="H6" s="27"/>
      <c r="I6" s="27"/>
      <c r="J6" s="27"/>
      <c r="K6" s="27"/>
      <c r="L6" s="27"/>
      <c r="M6" s="38"/>
      <c r="N6" s="27"/>
      <c r="O6" s="27"/>
      <c r="P6" s="27"/>
      <c r="Q6" s="27"/>
      <c r="R6" s="27"/>
      <c r="S6" s="27"/>
    </row>
    <row r="7" spans="1:19" x14ac:dyDescent="0.25">
      <c r="A7" s="27"/>
      <c r="B7" s="27"/>
      <c r="C7" s="27"/>
      <c r="D7" s="27"/>
      <c r="E7" s="33" t="s">
        <v>6</v>
      </c>
      <c r="F7" s="42">
        <f>F6/2</f>
        <v>0.75</v>
      </c>
      <c r="G7" s="43">
        <f>G6/2</f>
        <v>3.74</v>
      </c>
      <c r="H7" s="27"/>
      <c r="I7" s="27"/>
      <c r="J7" s="27"/>
      <c r="K7" s="27"/>
      <c r="L7" s="27"/>
      <c r="M7" s="38"/>
      <c r="N7" s="27"/>
      <c r="O7" s="27"/>
      <c r="P7" s="27"/>
      <c r="Q7" s="27"/>
      <c r="R7" s="27"/>
      <c r="S7" s="27"/>
    </row>
    <row r="8" spans="1:19" x14ac:dyDescent="0.25">
      <c r="A8" s="27"/>
      <c r="B8" s="27"/>
      <c r="C8" s="27"/>
      <c r="D8" s="27"/>
      <c r="E8" s="40" t="s">
        <v>7</v>
      </c>
      <c r="F8" s="40"/>
      <c r="G8" s="40"/>
      <c r="H8" s="27"/>
      <c r="I8" s="27"/>
      <c r="J8" s="27"/>
      <c r="K8" s="27"/>
      <c r="L8" s="27"/>
      <c r="M8" s="38"/>
      <c r="N8" s="27"/>
      <c r="O8" s="27"/>
      <c r="P8" s="27"/>
      <c r="Q8" s="27"/>
      <c r="R8" s="27"/>
      <c r="S8" s="27"/>
    </row>
    <row r="9" spans="1:19" hidden="1" x14ac:dyDescent="0.25">
      <c r="A9" s="27"/>
      <c r="B9" s="27"/>
      <c r="C9" s="27"/>
      <c r="D9" s="27"/>
      <c r="E9" s="33" t="s">
        <v>8</v>
      </c>
      <c r="F9" s="34">
        <f>IF(G3*Plafond!C6&lt;Plafond!A6,Plafond!A6,IF(G3*Plafond!C6&gt;Plafond!B6,Plafond!B6,G3*Plafond!C6))</f>
        <v>0.38</v>
      </c>
      <c r="G9" s="35">
        <f>Plafond!B6</f>
        <v>1.5</v>
      </c>
      <c r="H9" s="27"/>
      <c r="I9" s="27"/>
      <c r="J9" s="27"/>
      <c r="K9" s="27"/>
      <c r="L9" s="27"/>
      <c r="M9" s="38"/>
      <c r="N9" s="27"/>
      <c r="O9" s="27"/>
      <c r="P9" s="27"/>
      <c r="Q9" s="27"/>
      <c r="R9" s="27"/>
      <c r="S9" s="27"/>
    </row>
    <row r="10" spans="1:19" x14ac:dyDescent="0.25">
      <c r="A10" s="27"/>
      <c r="B10" s="27"/>
      <c r="C10" s="27"/>
      <c r="D10" s="27"/>
      <c r="E10" s="33" t="s">
        <v>9</v>
      </c>
      <c r="F10" s="42">
        <f>IF(G3*Plafond!C6&lt;Plafond!A6,Plafond!A6,IF(G3*Plafond!C6&gt;Plafond!B6,Plafond!B6,G3*Plafond!C6))</f>
        <v>0.38</v>
      </c>
      <c r="G10" s="43">
        <v>1.73</v>
      </c>
      <c r="H10" s="27"/>
      <c r="I10" s="27"/>
      <c r="J10" s="27"/>
      <c r="K10" s="27"/>
      <c r="L10" s="27"/>
      <c r="M10" s="38"/>
      <c r="N10" s="27"/>
      <c r="O10" s="27"/>
      <c r="P10" s="27"/>
      <c r="Q10" s="27"/>
      <c r="R10" s="27"/>
      <c r="S10" s="27"/>
    </row>
    <row r="11" spans="1:19" hidden="1" x14ac:dyDescent="0.25">
      <c r="A11" s="27"/>
      <c r="B11" s="27"/>
      <c r="C11" s="27"/>
      <c r="D11" s="27"/>
      <c r="E11" s="33" t="s">
        <v>10</v>
      </c>
      <c r="F11" s="34">
        <f>IF($G$3*Plafond!C7&lt;Plafond!A7,Plafond!A7,IF($G$3*Plafond!C7&gt;Plafond!B7,Plafond!B7,$G$3*Plafond!C7))</f>
        <v>1.8</v>
      </c>
      <c r="G11" s="35">
        <v>3.79</v>
      </c>
      <c r="H11" s="27"/>
      <c r="I11" s="27"/>
      <c r="J11" s="27"/>
      <c r="K11" s="27"/>
      <c r="L11" s="27"/>
      <c r="M11" s="38"/>
      <c r="N11" s="27"/>
      <c r="O11" s="27"/>
      <c r="P11" s="27"/>
      <c r="Q11" s="27"/>
      <c r="R11" s="27"/>
      <c r="S11" s="27"/>
    </row>
    <row r="12" spans="1:19" hidden="1" x14ac:dyDescent="0.25">
      <c r="A12" s="27"/>
      <c r="B12" s="27"/>
      <c r="C12" s="27"/>
      <c r="D12" s="27"/>
      <c r="E12" s="33" t="s">
        <v>11</v>
      </c>
      <c r="F12" s="34">
        <f>IF($G$3*Plafond!C8&lt;Plafond!A8,Plafond!A8,IF($G$3*Plafond!C8&gt;Plafond!B8,Plafond!B8,$G$3*Plafond!C8))</f>
        <v>2.4</v>
      </c>
      <c r="G12" s="35">
        <v>5.05</v>
      </c>
      <c r="H12" s="27"/>
      <c r="I12" s="27"/>
      <c r="J12" s="27"/>
      <c r="K12" s="27"/>
      <c r="L12" s="27"/>
      <c r="M12" s="38"/>
      <c r="N12" s="27"/>
      <c r="O12" s="27"/>
      <c r="P12" s="27"/>
      <c r="Q12" s="27"/>
      <c r="R12" s="27"/>
      <c r="S12" s="27"/>
    </row>
    <row r="13" spans="1:19" x14ac:dyDescent="0.25">
      <c r="A13" s="27"/>
      <c r="B13" s="27"/>
      <c r="C13" s="27"/>
      <c r="D13" s="27"/>
      <c r="E13" s="40" t="s">
        <v>33</v>
      </c>
      <c r="F13" s="40"/>
      <c r="G13" s="40"/>
      <c r="H13" s="27"/>
      <c r="I13" s="27"/>
      <c r="J13" s="27"/>
      <c r="K13" s="27"/>
      <c r="L13" s="27"/>
      <c r="M13" s="38"/>
      <c r="N13" s="27"/>
      <c r="O13" s="27"/>
      <c r="P13" s="27"/>
      <c r="Q13" s="27"/>
      <c r="R13" s="27"/>
      <c r="S13" s="27"/>
    </row>
    <row r="14" spans="1:19" ht="15" customHeight="1" x14ac:dyDescent="0.25">
      <c r="A14" s="27"/>
      <c r="B14" s="27"/>
      <c r="C14" s="27"/>
      <c r="D14" s="27"/>
      <c r="E14" s="33" t="s">
        <v>38</v>
      </c>
      <c r="F14" s="42">
        <f>IF($G$3*Plafond!C10&lt;Plafond!A10,Plafond!A10,IF($G$3*Plafond!C10&gt;Plafond!B10,Plafond!B10,$G$3*Plafond!C10))</f>
        <v>4.8</v>
      </c>
      <c r="G14" s="43">
        <v>19.55</v>
      </c>
      <c r="H14" s="27"/>
      <c r="I14" s="27"/>
      <c r="J14" s="27"/>
      <c r="K14" s="27"/>
      <c r="L14" s="27"/>
      <c r="M14" s="38"/>
      <c r="N14" s="27"/>
      <c r="O14" s="27"/>
      <c r="P14" s="27"/>
      <c r="Q14" s="27"/>
      <c r="R14" s="27"/>
      <c r="S14" s="27"/>
    </row>
    <row r="15" spans="1:19" ht="15" customHeight="1" x14ac:dyDescent="0.25">
      <c r="A15" s="27"/>
      <c r="B15" s="27"/>
      <c r="C15" s="27"/>
      <c r="D15" s="27"/>
      <c r="E15" s="33" t="s">
        <v>39</v>
      </c>
      <c r="F15" s="42">
        <f>IF($G$3*Plafond!C11&lt;Plafond!A11,Plafond!A11,IF($G$3*Plafond!C11&gt;Plafond!B11,Plafond!B11,$G$3*Plafond!C11))</f>
        <v>3.1</v>
      </c>
      <c r="G15" s="43">
        <v>12.42</v>
      </c>
      <c r="H15" s="27"/>
      <c r="I15" s="27"/>
      <c r="J15" s="27"/>
      <c r="K15" s="27"/>
      <c r="L15" s="27"/>
      <c r="M15" s="38"/>
      <c r="N15" s="27"/>
      <c r="O15" s="27"/>
      <c r="P15" s="27"/>
      <c r="Q15" s="27"/>
      <c r="R15" s="27"/>
      <c r="S15" s="27"/>
    </row>
    <row r="16" spans="1:19" x14ac:dyDescent="0.25">
      <c r="A16" s="27"/>
      <c r="B16" s="27"/>
      <c r="C16" s="27"/>
      <c r="D16" s="27"/>
      <c r="E16" s="33" t="s">
        <v>40</v>
      </c>
      <c r="F16" s="42">
        <f>75*F14/100</f>
        <v>3.6</v>
      </c>
      <c r="G16" s="43">
        <f>75*G14/100</f>
        <v>14.6625</v>
      </c>
      <c r="H16" s="27"/>
      <c r="I16" s="27"/>
      <c r="J16" s="27"/>
      <c r="K16" s="27"/>
      <c r="L16" s="27"/>
      <c r="M16" s="38"/>
      <c r="N16" s="27"/>
      <c r="O16" s="27"/>
      <c r="P16" s="27"/>
      <c r="Q16" s="27"/>
      <c r="R16" s="27"/>
      <c r="S16" s="27"/>
    </row>
    <row r="17" spans="1:19" x14ac:dyDescent="0.25">
      <c r="A17" s="27"/>
      <c r="B17" s="27"/>
      <c r="C17" s="27"/>
      <c r="D17" s="27"/>
      <c r="E17" s="33" t="s">
        <v>36</v>
      </c>
      <c r="F17" s="42">
        <f>IF($G$3*Plafond!C13&lt;Plafond!A13,Plafond!A13,IF($G$3*Plafond!C13&gt;Plafond!B13,Plafond!B13,$G$3*Plafond!C13))</f>
        <v>6</v>
      </c>
      <c r="G17" s="43">
        <v>26.45</v>
      </c>
      <c r="H17" s="27"/>
      <c r="I17" s="27"/>
      <c r="J17" s="27"/>
      <c r="K17" s="27"/>
      <c r="L17" s="27"/>
      <c r="M17" s="38"/>
      <c r="N17" s="27"/>
      <c r="O17" s="27"/>
      <c r="P17" s="27"/>
      <c r="Q17" s="27"/>
      <c r="R17" s="27"/>
      <c r="S17" s="27"/>
    </row>
    <row r="18" spans="1:19" x14ac:dyDescent="0.25">
      <c r="A18" s="27"/>
      <c r="B18" s="27"/>
      <c r="C18" s="27"/>
      <c r="D18" s="27"/>
      <c r="E18" s="33" t="s">
        <v>37</v>
      </c>
      <c r="F18" s="49">
        <f>90*F17/100</f>
        <v>5.4</v>
      </c>
      <c r="G18" s="48">
        <f>90*G17/100</f>
        <v>23.805</v>
      </c>
      <c r="H18" s="27"/>
      <c r="I18" s="27"/>
      <c r="J18" s="27"/>
      <c r="K18" s="27"/>
      <c r="L18" s="27"/>
      <c r="M18" s="38"/>
      <c r="N18" s="27"/>
      <c r="O18" s="27"/>
      <c r="P18" s="27"/>
      <c r="Q18" s="27"/>
      <c r="R18" s="27"/>
      <c r="S18" s="27"/>
    </row>
    <row r="19" spans="1:19" x14ac:dyDescent="0.25">
      <c r="A19" s="27"/>
      <c r="B19" s="27"/>
      <c r="C19" s="27"/>
      <c r="D19" s="27"/>
      <c r="E19" s="33" t="s">
        <v>41</v>
      </c>
      <c r="F19" s="42">
        <v>4.0999999999999996</v>
      </c>
      <c r="G19" s="43">
        <v>4.0999999999999996</v>
      </c>
      <c r="H19" s="27"/>
      <c r="I19" s="27"/>
      <c r="J19" s="27"/>
      <c r="K19" s="27"/>
      <c r="L19" s="27"/>
      <c r="M19" s="38"/>
      <c r="N19" s="27"/>
      <c r="O19" s="27"/>
      <c r="P19" s="27"/>
      <c r="Q19" s="27"/>
      <c r="R19" s="27"/>
      <c r="S19" s="27"/>
    </row>
    <row r="20" spans="1:19" ht="16.5" customHeight="1" x14ac:dyDescent="0.25">
      <c r="A20" s="27"/>
      <c r="B20" s="27"/>
      <c r="C20" s="27"/>
      <c r="D20" s="27"/>
      <c r="E20" s="41" t="s">
        <v>12</v>
      </c>
      <c r="F20" s="41"/>
      <c r="G20" s="41"/>
      <c r="H20" s="27"/>
      <c r="I20" s="27"/>
      <c r="J20" s="27"/>
      <c r="K20" s="27"/>
      <c r="L20" s="27"/>
      <c r="M20" s="38"/>
      <c r="N20" s="27"/>
      <c r="O20" s="27"/>
      <c r="P20" s="27"/>
      <c r="Q20" s="27"/>
      <c r="R20" s="27"/>
      <c r="S20" s="27"/>
    </row>
    <row r="21" spans="1:19" x14ac:dyDescent="0.25">
      <c r="A21" s="27"/>
      <c r="B21" s="27"/>
      <c r="C21" s="27"/>
      <c r="D21" s="27"/>
      <c r="E21" s="33" t="s">
        <v>42</v>
      </c>
      <c r="F21" s="42">
        <f>IF($G$3*Plafond!C20&lt;Plafond!A20,Plafond!A20,IF($G$3*Plafond!C20&gt;Plafond!B20,Plafond!B20,$G$3*Plafond!C20))</f>
        <v>8.5</v>
      </c>
      <c r="G21" s="43">
        <v>39.1</v>
      </c>
      <c r="H21" s="27"/>
      <c r="I21" s="27"/>
      <c r="J21" s="27"/>
      <c r="K21" s="27"/>
      <c r="L21" s="27"/>
      <c r="M21" s="38"/>
      <c r="N21" s="27"/>
      <c r="O21" s="27"/>
      <c r="P21" s="27"/>
      <c r="Q21" s="27"/>
      <c r="R21" s="27"/>
      <c r="S21" s="27"/>
    </row>
    <row r="22" spans="1:19" x14ac:dyDescent="0.25">
      <c r="A22" s="27"/>
      <c r="B22" s="27"/>
      <c r="C22" s="27"/>
      <c r="D22" s="27"/>
      <c r="E22" s="33" t="s">
        <v>43</v>
      </c>
      <c r="F22" s="42">
        <f>IF($G$3*Plafond!C21&lt;Plafond!A21,Plafond!A21,IF($G$3*Plafond!C21&gt;Plafond!B21,Plafond!B21,$G$3*Plafond!C21))</f>
        <v>10.5</v>
      </c>
      <c r="G22" s="43">
        <v>47.15</v>
      </c>
      <c r="H22" s="27"/>
      <c r="I22" s="27"/>
      <c r="J22" s="27"/>
      <c r="K22" s="27"/>
      <c r="L22" s="27"/>
      <c r="M22" s="38"/>
      <c r="N22" s="27"/>
      <c r="O22" s="27"/>
      <c r="P22" s="27"/>
      <c r="Q22" s="27"/>
      <c r="R22" s="27"/>
      <c r="S22" s="27"/>
    </row>
    <row r="23" spans="1:19" x14ac:dyDescent="0.25">
      <c r="A23" s="27"/>
      <c r="B23" s="27"/>
      <c r="C23" s="27"/>
      <c r="D23" s="27"/>
      <c r="E23" s="33" t="s">
        <v>44</v>
      </c>
      <c r="F23" s="42">
        <f>IF($G$3*Plafond!C22&lt;Plafond!A22,Plafond!A22,IF($G$3*Plafond!C22&gt;Plafond!B22,Plafond!B22,$G$3*Plafond!C22))</f>
        <v>11</v>
      </c>
      <c r="G23" s="43">
        <v>50.6</v>
      </c>
      <c r="H23" s="27"/>
      <c r="I23" s="27"/>
      <c r="J23" s="27"/>
      <c r="K23" s="27"/>
      <c r="L23" s="27"/>
      <c r="M23" s="38"/>
      <c r="N23" s="27"/>
      <c r="O23" s="27"/>
      <c r="P23" s="27"/>
      <c r="Q23" s="27"/>
      <c r="R23" s="27"/>
      <c r="S23" s="27"/>
    </row>
    <row r="24" spans="1:19" x14ac:dyDescent="0.25">
      <c r="A24" s="27"/>
      <c r="B24" s="27"/>
      <c r="C24" s="27"/>
      <c r="D24" s="27"/>
      <c r="E24" s="33" t="s">
        <v>45</v>
      </c>
      <c r="F24" s="42">
        <f>IF($G$3*Plafond!C23&lt;Plafond!A23,Plafond!A23,IF($G$3*Plafond!C23&gt;Plafond!B23,Plafond!B23,$G$3*Plafond!C23))</f>
        <v>14</v>
      </c>
      <c r="G24" s="43">
        <v>57.5</v>
      </c>
      <c r="H24" s="27"/>
      <c r="I24" s="27"/>
      <c r="J24" s="27"/>
      <c r="K24" s="27"/>
      <c r="L24" s="27"/>
      <c r="M24" s="38"/>
      <c r="N24" s="27"/>
      <c r="O24" s="27"/>
      <c r="P24" s="27"/>
      <c r="Q24" s="27"/>
      <c r="R24" s="27"/>
      <c r="S24" s="27"/>
    </row>
    <row r="25" spans="1:19" ht="15" customHeight="1" x14ac:dyDescent="0.25">
      <c r="A25" s="27"/>
      <c r="B25" s="27"/>
      <c r="C25" s="27"/>
      <c r="D25" s="27"/>
      <c r="E25" s="41" t="s">
        <v>13</v>
      </c>
      <c r="F25" s="41"/>
      <c r="G25" s="41"/>
      <c r="H25" s="27"/>
      <c r="I25" s="27"/>
      <c r="J25" s="27"/>
      <c r="K25" s="27"/>
      <c r="L25" s="27"/>
      <c r="M25" s="38"/>
      <c r="N25" s="27"/>
      <c r="O25" s="27"/>
      <c r="P25" s="27"/>
      <c r="Q25" s="27"/>
      <c r="R25" s="27"/>
      <c r="S25" s="27"/>
    </row>
    <row r="26" spans="1:19" ht="15" customHeight="1" x14ac:dyDescent="0.25">
      <c r="A26" s="27"/>
      <c r="B26" s="27"/>
      <c r="C26" s="27"/>
      <c r="D26" s="27"/>
      <c r="E26" s="33" t="s">
        <v>14</v>
      </c>
      <c r="F26" s="42">
        <f>IF($G$3*Plafond!C25&lt;Plafond!A25,Plafond!A25,IF($G$3*Plafond!C25&gt;Plafond!B25,Plafond!B25,$G$3*Plafond!C25))</f>
        <v>0.8</v>
      </c>
      <c r="G26" s="43">
        <v>3.45</v>
      </c>
      <c r="H26" s="27"/>
      <c r="I26" s="27"/>
      <c r="J26" s="27"/>
      <c r="K26" s="27"/>
      <c r="L26" s="27"/>
      <c r="M26" s="38"/>
      <c r="N26" s="27"/>
      <c r="O26" s="27"/>
      <c r="P26" s="27"/>
      <c r="Q26" s="27"/>
      <c r="R26" s="27"/>
      <c r="S26" s="27"/>
    </row>
    <row r="27" spans="1:19" x14ac:dyDescent="0.25">
      <c r="A27" s="27"/>
      <c r="B27" s="27"/>
      <c r="C27" s="27"/>
      <c r="D27" s="27"/>
      <c r="E27" s="33" t="s">
        <v>15</v>
      </c>
      <c r="F27" s="42">
        <v>39.57</v>
      </c>
      <c r="G27" s="43">
        <v>79.150000000000006</v>
      </c>
      <c r="H27" s="27"/>
      <c r="I27" s="27"/>
      <c r="J27" s="27"/>
      <c r="K27" s="27"/>
      <c r="L27" s="27"/>
      <c r="M27" s="38"/>
      <c r="N27" s="27"/>
      <c r="O27" s="27"/>
      <c r="P27" s="27"/>
      <c r="Q27" s="27"/>
      <c r="R27" s="27"/>
      <c r="S27" s="27"/>
    </row>
    <row r="28" spans="1:19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pans="1:19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</row>
    <row r="31" spans="1:19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</row>
    <row r="32" spans="1:19" x14ac:dyDescent="0.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pans="1:19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</row>
    <row r="35" spans="1:19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</row>
    <row r="36" spans="1:19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1:19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</row>
    <row r="38" spans="1:19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</row>
    <row r="39" spans="1:19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</row>
    <row r="40" spans="1:19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</row>
    <row r="41" spans="1:19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</row>
    <row r="42" spans="1:19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</row>
    <row r="43" spans="1:19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</row>
    <row r="45" spans="1:19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</row>
    <row r="46" spans="1:19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</row>
    <row r="47" spans="1:19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</row>
    <row r="48" spans="1:19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</row>
    <row r="49" spans="1:19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</row>
    <row r="50" spans="1:19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</row>
    <row r="51" spans="1:19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</row>
    <row r="52" spans="1:19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</row>
    <row r="53" spans="1:19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</row>
    <row r="54" spans="1:19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</row>
    <row r="55" spans="1:19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</row>
    <row r="56" spans="1:19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</row>
    <row r="57" spans="1:19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</row>
    <row r="58" spans="1:19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</row>
    <row r="59" spans="1:19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</row>
    <row r="60" spans="1:19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</row>
    <row r="61" spans="1:19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</row>
    <row r="62" spans="1:19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</row>
    <row r="63" spans="1:19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</row>
    <row r="64" spans="1:19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</row>
    <row r="65" spans="1:19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</row>
    <row r="66" spans="1:19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</row>
    <row r="67" spans="1:19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</row>
    <row r="68" spans="1:19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</row>
    <row r="69" spans="1:19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</row>
    <row r="70" spans="1:19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</row>
    <row r="71" spans="1:19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</row>
    <row r="72" spans="1:19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</row>
    <row r="73" spans="1:19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</row>
    <row r="74" spans="1:19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</row>
    <row r="75" spans="1:19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</row>
    <row r="76" spans="1:19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</row>
    <row r="77" spans="1:19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</row>
    <row r="78" spans="1:19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</row>
    <row r="79" spans="1:19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</row>
    <row r="80" spans="1:19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</row>
    <row r="81" spans="1:19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</row>
    <row r="82" spans="1:19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</row>
    <row r="83" spans="1:19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</row>
    <row r="84" spans="1:19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</row>
    <row r="85" spans="1:19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</row>
    <row r="86" spans="1:19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</row>
    <row r="87" spans="1:19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</row>
    <row r="88" spans="1:19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</row>
    <row r="89" spans="1:19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</row>
    <row r="90" spans="1:19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</row>
    <row r="91" spans="1:19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</row>
    <row r="92" spans="1:19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</row>
    <row r="93" spans="1:19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</row>
    <row r="94" spans="1:19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</row>
    <row r="95" spans="1:19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</row>
    <row r="96" spans="1:19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</row>
    <row r="97" spans="1:19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</row>
    <row r="98" spans="1:19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</row>
    <row r="99" spans="1:19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</row>
    <row r="100" spans="1:19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</row>
    <row r="101" spans="1:19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</row>
    <row r="102" spans="1:19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</row>
    <row r="103" spans="1:19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</row>
    <row r="104" spans="1:19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</row>
    <row r="105" spans="1:19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</row>
    <row r="106" spans="1:19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</row>
    <row r="107" spans="1:19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</row>
    <row r="108" spans="1:19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</row>
    <row r="109" spans="1:19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</row>
    <row r="110" spans="1:19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</row>
    <row r="111" spans="1:19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</row>
    <row r="112" spans="1:19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</row>
    <row r="113" spans="1:19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</row>
    <row r="114" spans="1:19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</row>
    <row r="115" spans="1:19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</row>
    <row r="116" spans="1:19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</row>
    <row r="117" spans="1:19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</row>
    <row r="118" spans="1:19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</row>
    <row r="119" spans="1:19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</row>
    <row r="120" spans="1:19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</row>
    <row r="121" spans="1:19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</row>
    <row r="122" spans="1:19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</row>
    <row r="123" spans="1:19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</row>
    <row r="124" spans="1:19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</row>
    <row r="125" spans="1:19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</row>
    <row r="126" spans="1:19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</row>
    <row r="127" spans="1:19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</row>
    <row r="128" spans="1:19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</row>
    <row r="129" spans="1:19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</row>
    <row r="130" spans="1:19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</row>
    <row r="131" spans="1:19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</row>
    <row r="132" spans="1:19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</row>
    <row r="133" spans="1:19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</row>
    <row r="134" spans="1:19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</row>
    <row r="135" spans="1:19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</row>
    <row r="136" spans="1:19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</row>
    <row r="137" spans="1:19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</row>
    <row r="138" spans="1:19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</row>
    <row r="139" spans="1:19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</row>
    <row r="140" spans="1:19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</row>
    <row r="141" spans="1:19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</row>
    <row r="142" spans="1:19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</row>
    <row r="143" spans="1:19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</row>
    <row r="144" spans="1:19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</row>
    <row r="145" spans="1:19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</row>
    <row r="146" spans="1:19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</row>
    <row r="147" spans="1:19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</row>
    <row r="148" spans="1:19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</row>
    <row r="149" spans="1:19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</row>
    <row r="150" spans="1:19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</row>
    <row r="151" spans="1:19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</row>
    <row r="152" spans="1:19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</row>
    <row r="153" spans="1:19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</row>
    <row r="154" spans="1:19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</row>
    <row r="160" spans="1:19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</row>
    <row r="161" spans="1:19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</row>
    <row r="162" spans="1:19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</row>
    <row r="163" spans="1:19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</row>
    <row r="164" spans="1:19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</row>
    <row r="165" spans="1:19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</row>
    <row r="169" spans="1:19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</row>
    <row r="170" spans="1:19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</row>
    <row r="172" spans="1:19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</row>
    <row r="173" spans="1:19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</row>
    <row r="174" spans="1:19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</row>
    <row r="175" spans="1:19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</row>
    <row r="176" spans="1:19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1:19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1:19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1:19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  <row r="180" spans="1:19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</row>
    <row r="181" spans="1:19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</row>
    <row r="182" spans="1:19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</row>
    <row r="183" spans="1:19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</row>
    <row r="184" spans="1:19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</row>
    <row r="185" spans="1:19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</row>
    <row r="186" spans="1:19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</row>
    <row r="187" spans="1:19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</row>
    <row r="188" spans="1:19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</row>
    <row r="189" spans="1:19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</row>
    <row r="190" spans="1:19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</row>
    <row r="191" spans="1:19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</row>
    <row r="192" spans="1:19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</row>
    <row r="193" spans="1:19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</row>
    <row r="194" spans="1:19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</row>
    <row r="195" spans="1:19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</row>
    <row r="196" spans="1:19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</row>
    <row r="197" spans="1:19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</row>
    <row r="198" spans="1:19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</row>
    <row r="199" spans="1:19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</row>
    <row r="200" spans="1:19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</row>
    <row r="201" spans="1:19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</row>
    <row r="202" spans="1:19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</row>
    <row r="203" spans="1:19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</row>
    <row r="204" spans="1:19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</row>
    <row r="205" spans="1:19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</row>
    <row r="206" spans="1:19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</row>
    <row r="207" spans="1:19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</row>
    <row r="208" spans="1:19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</row>
    <row r="209" spans="1:19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</row>
    <row r="210" spans="1:19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</row>
    <row r="211" spans="1:19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</row>
    <row r="212" spans="1:19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</row>
    <row r="213" spans="1:19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</row>
    <row r="214" spans="1:19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</row>
    <row r="215" spans="1:19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</row>
    <row r="216" spans="1:19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</row>
    <row r="217" spans="1:19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</row>
    <row r="218" spans="1:19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</row>
    <row r="219" spans="1:19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</row>
    <row r="220" spans="1:19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</row>
    <row r="221" spans="1:19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</row>
    <row r="222" spans="1:19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</row>
    <row r="223" spans="1:19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</row>
    <row r="224" spans="1:19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</row>
    <row r="225" spans="1:19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</row>
    <row r="226" spans="1:19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</row>
    <row r="227" spans="1:19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</row>
    <row r="228" spans="1:19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</row>
    <row r="229" spans="1:19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</row>
    <row r="230" spans="1:19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</row>
    <row r="231" spans="1:19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</row>
    <row r="232" spans="1:19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</row>
    <row r="233" spans="1:19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</row>
    <row r="234" spans="1:19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</row>
    <row r="235" spans="1:19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</row>
    <row r="236" spans="1:19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</row>
    <row r="237" spans="1:19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</row>
    <row r="238" spans="1:19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</row>
    <row r="239" spans="1:19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</row>
    <row r="240" spans="1:19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</row>
    <row r="241" spans="1:19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</row>
    <row r="242" spans="1:19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</row>
    <row r="243" spans="1:19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</row>
    <row r="244" spans="1:19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</row>
    <row r="245" spans="1:19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</row>
    <row r="246" spans="1:19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</row>
    <row r="247" spans="1:19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</row>
    <row r="248" spans="1:19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</row>
    <row r="249" spans="1:19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</row>
    <row r="250" spans="1:19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</row>
    <row r="251" spans="1:19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</row>
    <row r="252" spans="1:19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</row>
    <row r="253" spans="1:19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</row>
    <row r="254" spans="1:19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</row>
    <row r="255" spans="1:19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</row>
    <row r="256" spans="1:19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</row>
    <row r="257" spans="1:19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</row>
    <row r="258" spans="1:19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</row>
    <row r="259" spans="1:19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</row>
    <row r="260" spans="1:19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</row>
    <row r="261" spans="1:19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</row>
    <row r="262" spans="1:19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</row>
    <row r="263" spans="1:19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</row>
    <row r="264" spans="1:19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</row>
    <row r="265" spans="1:19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</row>
    <row r="266" spans="1:19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</row>
    <row r="267" spans="1:19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</row>
    <row r="268" spans="1:19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</row>
    <row r="269" spans="1:19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</row>
    <row r="270" spans="1:19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</row>
    <row r="271" spans="1:19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</row>
    <row r="272" spans="1:19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</row>
    <row r="273" spans="1:19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</row>
    <row r="274" spans="1:19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</row>
    <row r="275" spans="1:19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</row>
    <row r="276" spans="1:19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</row>
    <row r="277" spans="1:19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</row>
    <row r="278" spans="1:19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</row>
    <row r="279" spans="1:19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</row>
    <row r="280" spans="1:19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</row>
    <row r="281" spans="1:19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</row>
    <row r="282" spans="1:19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</row>
    <row r="283" spans="1:19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</row>
    <row r="284" spans="1:19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</row>
    <row r="285" spans="1:19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</row>
    <row r="286" spans="1:19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</row>
    <row r="287" spans="1:19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</row>
    <row r="288" spans="1:19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</row>
    <row r="289" spans="1:19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</row>
    <row r="290" spans="1:19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</row>
    <row r="291" spans="1:19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</row>
    <row r="292" spans="1:19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</row>
    <row r="293" spans="1:19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</row>
    <row r="294" spans="1:19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</row>
    <row r="295" spans="1:19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</row>
    <row r="296" spans="1:19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</row>
    <row r="297" spans="1:19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</row>
    <row r="298" spans="1:19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</row>
    <row r="299" spans="1:19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</row>
    <row r="300" spans="1:19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</row>
    <row r="301" spans="1:19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</row>
    <row r="302" spans="1:19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</row>
    <row r="303" spans="1:19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</row>
    <row r="304" spans="1:19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</row>
    <row r="305" spans="1:19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</row>
    <row r="306" spans="1:19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</row>
    <row r="307" spans="1:19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</row>
    <row r="308" spans="1:19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</row>
    <row r="309" spans="1:19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</row>
    <row r="310" spans="1:19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</row>
    <row r="311" spans="1:19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</row>
    <row r="312" spans="1:19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</row>
    <row r="313" spans="1:19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</row>
    <row r="314" spans="1:19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</row>
    <row r="315" spans="1:19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</row>
    <row r="316" spans="1:19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</row>
    <row r="317" spans="1:19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</row>
    <row r="318" spans="1:19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</row>
    <row r="319" spans="1:19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</row>
    <row r="320" spans="1:19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</row>
    <row r="321" spans="1:19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</row>
    <row r="322" spans="1:19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</row>
    <row r="323" spans="1:19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</row>
    <row r="324" spans="1:19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</row>
    <row r="325" spans="1:19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</row>
    <row r="326" spans="1:19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</row>
    <row r="327" spans="1:19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</row>
    <row r="328" spans="1:19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</row>
    <row r="329" spans="1:19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</row>
    <row r="330" spans="1:19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</row>
    <row r="331" spans="1:19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</row>
    <row r="332" spans="1:19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</row>
    <row r="333" spans="1:19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</row>
    <row r="334" spans="1:19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</row>
    <row r="335" spans="1:19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</row>
    <row r="336" spans="1:19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</row>
    <row r="337" spans="1:19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</row>
    <row r="338" spans="1:19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</row>
    <row r="339" spans="1:19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</row>
    <row r="340" spans="1:19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</row>
    <row r="341" spans="1:19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</row>
    <row r="342" spans="1:19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</row>
    <row r="343" spans="1:19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</row>
    <row r="344" spans="1:19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</row>
    <row r="345" spans="1:19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</row>
    <row r="346" spans="1:19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</row>
    <row r="347" spans="1:19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</row>
    <row r="348" spans="1:19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</row>
    <row r="349" spans="1:19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</row>
    <row r="350" spans="1:19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</row>
    <row r="351" spans="1:19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</row>
    <row r="352" spans="1:19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</row>
    <row r="353" spans="1:19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</row>
    <row r="354" spans="1:19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</row>
    <row r="355" spans="1:19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</row>
    <row r="356" spans="1:19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</row>
    <row r="357" spans="1:19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</row>
    <row r="358" spans="1:19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</row>
    <row r="359" spans="1:19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</row>
    <row r="360" spans="1:19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</row>
    <row r="361" spans="1:19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</row>
    <row r="362" spans="1:19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</row>
    <row r="363" spans="1:19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</row>
    <row r="364" spans="1:19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</row>
    <row r="365" spans="1:19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</row>
    <row r="366" spans="1:19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</row>
    <row r="367" spans="1:19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</row>
    <row r="368" spans="1:19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</row>
    <row r="369" spans="1:19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</row>
    <row r="370" spans="1:19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</row>
    <row r="371" spans="1:19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</row>
    <row r="372" spans="1:19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</row>
    <row r="373" spans="1:19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</row>
    <row r="374" spans="1:19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</row>
    <row r="375" spans="1:19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</row>
    <row r="376" spans="1:19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</row>
    <row r="377" spans="1:19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</row>
    <row r="378" spans="1:19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</row>
    <row r="379" spans="1:19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</row>
    <row r="380" spans="1:19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</row>
    <row r="381" spans="1:19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</row>
    <row r="382" spans="1:19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</row>
    <row r="383" spans="1:19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</row>
    <row r="384" spans="1:19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</row>
    <row r="385" spans="1:19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</row>
    <row r="386" spans="1:19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</row>
    <row r="387" spans="1:19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</row>
    <row r="388" spans="1:19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</row>
    <row r="389" spans="1:19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</row>
    <row r="390" spans="1:19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</row>
    <row r="391" spans="1:19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</row>
    <row r="392" spans="1:19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</row>
    <row r="393" spans="1:19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</row>
    <row r="394" spans="1:19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</row>
    <row r="395" spans="1:19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</row>
    <row r="396" spans="1:19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</row>
    <row r="397" spans="1:19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</row>
    <row r="398" spans="1:19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</row>
    <row r="399" spans="1:19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</row>
    <row r="400" spans="1:19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</row>
    <row r="401" spans="1:19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</row>
    <row r="402" spans="1:19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</row>
    <row r="403" spans="1:19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</row>
    <row r="404" spans="1:19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</row>
    <row r="405" spans="1:19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</row>
    <row r="406" spans="1:19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</row>
    <row r="407" spans="1:19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</row>
    <row r="408" spans="1:19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</row>
    <row r="409" spans="1:19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</row>
    <row r="410" spans="1:19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</row>
    <row r="411" spans="1:19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</row>
    <row r="412" spans="1:19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</row>
    <row r="413" spans="1:19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</row>
    <row r="414" spans="1:19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</row>
    <row r="415" spans="1:19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</row>
    <row r="416" spans="1:19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</row>
    <row r="417" spans="1:19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</row>
    <row r="418" spans="1:19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</row>
    <row r="419" spans="1:19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</row>
    <row r="420" spans="1:19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</row>
    <row r="421" spans="1:19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</row>
    <row r="422" spans="1:19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</row>
    <row r="423" spans="1:19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</row>
    <row r="424" spans="1:19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</row>
    <row r="425" spans="1:19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</row>
    <row r="426" spans="1:19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</row>
    <row r="427" spans="1:19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</row>
    <row r="428" spans="1:19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</row>
    <row r="429" spans="1:19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</row>
    <row r="430" spans="1:19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</row>
    <row r="431" spans="1:19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</row>
    <row r="432" spans="1:19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</row>
    <row r="433" spans="1:19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</row>
    <row r="434" spans="1:19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</row>
    <row r="435" spans="1:19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</row>
    <row r="436" spans="1:19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</row>
    <row r="437" spans="1:19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</row>
    <row r="438" spans="1:19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</row>
    <row r="439" spans="1:19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</row>
    <row r="440" spans="1:19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</row>
    <row r="441" spans="1:19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</row>
    <row r="442" spans="1:19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</row>
    <row r="443" spans="1:19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</row>
    <row r="444" spans="1:19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</row>
    <row r="445" spans="1:19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</row>
    <row r="446" spans="1:19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</row>
    <row r="447" spans="1:19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</row>
    <row r="448" spans="1:19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</row>
    <row r="449" spans="1:19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</row>
    <row r="450" spans="1:19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</row>
    <row r="451" spans="1:19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</row>
    <row r="452" spans="1:19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</row>
    <row r="453" spans="1:19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</row>
    <row r="454" spans="1:19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</row>
    <row r="455" spans="1:19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</row>
    <row r="456" spans="1:19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</row>
    <row r="457" spans="1:19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</row>
    <row r="458" spans="1:19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</row>
    <row r="459" spans="1:19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</row>
    <row r="460" spans="1:19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</row>
    <row r="461" spans="1:19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</row>
    <row r="462" spans="1:19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</row>
    <row r="463" spans="1:19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</row>
    <row r="464" spans="1:19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</row>
    <row r="465" spans="1:19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</row>
    <row r="466" spans="1:19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</row>
    <row r="467" spans="1:19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</row>
    <row r="468" spans="1:19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</row>
    <row r="469" spans="1:19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</row>
    <row r="470" spans="1:19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</row>
    <row r="471" spans="1:19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</row>
    <row r="472" spans="1:19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</row>
    <row r="473" spans="1:19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</row>
    <row r="474" spans="1:19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</row>
    <row r="475" spans="1:19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</row>
    <row r="476" spans="1:19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</row>
    <row r="477" spans="1:19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</row>
    <row r="478" spans="1:19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</row>
    <row r="479" spans="1:19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</row>
    <row r="480" spans="1:19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</row>
    <row r="481" spans="1:19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</row>
    <row r="482" spans="1:19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</row>
    <row r="483" spans="1:19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</row>
    <row r="484" spans="1:19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</row>
    <row r="485" spans="1:19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</row>
  </sheetData>
  <sheetProtection algorithmName="SHA-512" hashValue="8Y+fxlTFBzOy/bXUDqm91r5VAFhYX5rdPRyNPPP+nftem2HgXPaF1dBwG5A1kXkKZ58w6MIoEIChCThMvYS0yg==" saltValue="QUu/1ze5u0TcT6/7Oyiaiw==" spinCount="100000" sheet="1" objects="1" scenarios="1"/>
  <mergeCells count="8">
    <mergeCell ref="E8:G8"/>
    <mergeCell ref="E13:G13"/>
    <mergeCell ref="E20:G20"/>
    <mergeCell ref="E25:G25"/>
    <mergeCell ref="E1:G1"/>
    <mergeCell ref="E2:G2"/>
    <mergeCell ref="E3:F3"/>
    <mergeCell ref="E5:G5"/>
  </mergeCells>
  <printOptions horizontalCentered="1"/>
  <pageMargins left="0.70833333333333304" right="0.70833333333333304" top="1.7326388888888899" bottom="0.74791666666666701" header="0.31527777777777799" footer="0.51180555555555496"/>
  <pageSetup paperSize="9" scale="130" firstPageNumber="0" orientation="portrait" horizontalDpi="300" verticalDpi="300" r:id="rId1"/>
  <headerFooter>
    <oddHeader>&amp;C&amp;14Ville de Thouaré sur Loire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showGridLines="0" zoomScale="140" zoomScaleNormal="140" workbookViewId="0">
      <pane ySplit="6" topLeftCell="A15" activePane="bottomLeft" state="frozen"/>
      <selection pane="bottomLeft" sqref="A1:C1"/>
    </sheetView>
  </sheetViews>
  <sheetFormatPr baseColWidth="10" defaultColWidth="10.7109375" defaultRowHeight="15" x14ac:dyDescent="0.25"/>
  <cols>
    <col min="1" max="1" width="32.42578125" customWidth="1"/>
    <col min="3" max="3" width="11.7109375" customWidth="1"/>
  </cols>
  <sheetData>
    <row r="1" spans="1:3" ht="30" customHeight="1" x14ac:dyDescent="0.25">
      <c r="A1" s="21" t="s">
        <v>32</v>
      </c>
      <c r="B1" s="21"/>
      <c r="C1" s="21"/>
    </row>
    <row r="2" spans="1:3" x14ac:dyDescent="0.25">
      <c r="A2" s="22" t="s">
        <v>0</v>
      </c>
      <c r="B2" s="22"/>
      <c r="C2" s="22"/>
    </row>
    <row r="3" spans="1:3" x14ac:dyDescent="0.25">
      <c r="A3" s="23" t="s">
        <v>16</v>
      </c>
      <c r="B3" s="23"/>
      <c r="C3" s="23"/>
    </row>
    <row r="4" spans="1:3" x14ac:dyDescent="0.25">
      <c r="A4" s="24" t="s">
        <v>1</v>
      </c>
      <c r="B4" s="24"/>
      <c r="C4" s="17">
        <v>0</v>
      </c>
    </row>
    <row r="5" spans="1:3" ht="70.5" customHeight="1" x14ac:dyDescent="0.25">
      <c r="A5" s="3"/>
      <c r="B5" s="14" t="s">
        <v>2</v>
      </c>
      <c r="C5" s="16" t="s">
        <v>3</v>
      </c>
    </row>
    <row r="6" spans="1:3" ht="15" customHeight="1" x14ac:dyDescent="0.25">
      <c r="A6" s="20" t="s">
        <v>31</v>
      </c>
      <c r="B6" s="20"/>
      <c r="C6" s="20"/>
    </row>
    <row r="7" spans="1:3" ht="15" hidden="1" customHeight="1" x14ac:dyDescent="0.25">
      <c r="A7" s="3" t="s">
        <v>17</v>
      </c>
      <c r="B7" s="1">
        <f>IF($C$4*Plafond!H3&lt;Plafond!F3,Plafond!F3,IF($C$4*Plafond!H3&gt;Plafond!G3,Plafond!G3,$C$4*Plafond!H3))</f>
        <v>25</v>
      </c>
      <c r="C7" s="2">
        <f>Plafond!G3</f>
        <v>35</v>
      </c>
    </row>
    <row r="8" spans="1:3" hidden="1" x14ac:dyDescent="0.25">
      <c r="A8" s="3" t="s">
        <v>18</v>
      </c>
      <c r="B8" s="1">
        <f>IF($C$4*Plafond!H4&lt;Plafond!F4,Plafond!F4,IF($C$4*Plafond!H4&gt;Plafond!G4,Plafond!G4,$C$4*Plafond!H4))</f>
        <v>40</v>
      </c>
      <c r="C8" s="2">
        <f>Plafond!G4</f>
        <v>60</v>
      </c>
    </row>
    <row r="9" spans="1:3" hidden="1" x14ac:dyDescent="0.25">
      <c r="A9" s="3" t="s">
        <v>19</v>
      </c>
      <c r="B9" s="1">
        <f>IF($C$4*Plafond!H5&lt;Plafond!F5,Plafond!F5,IF($C$4*Plafond!H5&gt;Plafond!G5,Plafond!G5,$C$4*Plafond!H5))</f>
        <v>55</v>
      </c>
      <c r="C9" s="2">
        <f>Plafond!G5</f>
        <v>85</v>
      </c>
    </row>
    <row r="10" spans="1:3" hidden="1" x14ac:dyDescent="0.25">
      <c r="A10" s="3" t="s">
        <v>20</v>
      </c>
      <c r="B10" s="1">
        <f>IF($C$4*Plafond!H6&lt;Plafond!F6,Plafond!F6,IF($C$4*Plafond!H6&gt;Plafond!G6,Plafond!G6,$C$4*Plafond!H6))</f>
        <v>75</v>
      </c>
      <c r="C10" s="2">
        <f>Plafond!G6</f>
        <v>105</v>
      </c>
    </row>
    <row r="11" spans="1:3" hidden="1" x14ac:dyDescent="0.25">
      <c r="A11" s="3" t="s">
        <v>21</v>
      </c>
      <c r="B11" s="1">
        <f>IF($C$4*Plafond!H7&lt;Plafond!F7,Plafond!F7,IF($C$4*Plafond!H7&gt;Plafond!G7,Plafond!G7,$C$4*Plafond!H7))</f>
        <v>95</v>
      </c>
      <c r="C11" s="2">
        <f>Plafond!G7</f>
        <v>125</v>
      </c>
    </row>
    <row r="12" spans="1:3" hidden="1" x14ac:dyDescent="0.25">
      <c r="A12" s="3" t="s">
        <v>22</v>
      </c>
      <c r="B12" s="1">
        <f>IF($C$4*Plafond!H8&lt;Plafond!F8,Plafond!F8,IF($C$4*Plafond!H8&gt;Plafond!G8,Plafond!G8,$C$4*Plafond!H8))</f>
        <v>110</v>
      </c>
      <c r="C12" s="2">
        <f>Plafond!G8</f>
        <v>150</v>
      </c>
    </row>
    <row r="13" spans="1:3" hidden="1" x14ac:dyDescent="0.25">
      <c r="A13" s="3" t="s">
        <v>23</v>
      </c>
      <c r="B13" s="1">
        <f>IF($C$4*Plafond!H9&lt;Plafond!F9,Plafond!F9,IF($C$4*Plafond!H9&gt;Plafond!G9,Plafond!G9,$C$4*Plafond!H9))</f>
        <v>125</v>
      </c>
      <c r="C13" s="2">
        <f>Plafond!G9</f>
        <v>175</v>
      </c>
    </row>
    <row r="14" spans="1:3" hidden="1" x14ac:dyDescent="0.25">
      <c r="A14" s="3" t="s">
        <v>24</v>
      </c>
      <c r="B14" s="1">
        <f>IF($C$4*Plafond!H10&lt;Plafond!F10,Plafond!F10,IF($C$4*Plafond!H10&gt;Plafond!G10,Plafond!G10,$C$4*Plafond!H10))</f>
        <v>140</v>
      </c>
      <c r="C14" s="2">
        <f>Plafond!G10</f>
        <v>205</v>
      </c>
    </row>
    <row r="15" spans="1:3" x14ac:dyDescent="0.25">
      <c r="A15" s="3" t="s">
        <v>25</v>
      </c>
      <c r="B15" s="15">
        <f>IF($C$4*Plafond!H11&lt;Plafond!F11,Plafond!F11,IF($C$4*Plafond!H11&gt;Plafond!G11,Plafond!G11,$C$4*Plafond!H11))</f>
        <v>165.18</v>
      </c>
      <c r="C15" s="13">
        <f>Plafond!G11</f>
        <v>237</v>
      </c>
    </row>
    <row r="16" spans="1:3" x14ac:dyDescent="0.25">
      <c r="A16" s="3" t="s">
        <v>26</v>
      </c>
      <c r="B16" s="15">
        <f>IF($C$4*Plafond!H12&lt;Plafond!F12,Plafond!F12,IF($C$4*Plafond!H12&gt;Plafond!G12,Plafond!G12,$C$4*Plafond!H12))</f>
        <v>180.58</v>
      </c>
      <c r="C16" s="13">
        <f>Plafond!G12</f>
        <v>262.66000000000003</v>
      </c>
    </row>
  </sheetData>
  <mergeCells count="5">
    <mergeCell ref="A1:C1"/>
    <mergeCell ref="A2:C2"/>
    <mergeCell ref="A3:C3"/>
    <mergeCell ref="A4:B4"/>
    <mergeCell ref="A6:C6"/>
  </mergeCells>
  <printOptions horizontalCentered="1"/>
  <pageMargins left="0.70833333333333304" right="0.70833333333333304" top="1.5361111111111101" bottom="0.74791666666666701" header="0.31527777777777799" footer="0.51180555555555496"/>
  <pageSetup paperSize="9" scale="140" firstPageNumber="0" orientation="portrait" horizontalDpi="300" verticalDpi="300"/>
  <headerFooter>
    <oddHeader>&amp;CVille de Thouaré sur Loire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zoomScaleNormal="100" workbookViewId="0">
      <selection activeCell="A4" sqref="A4:C4"/>
    </sheetView>
  </sheetViews>
  <sheetFormatPr baseColWidth="10" defaultColWidth="10.7109375" defaultRowHeight="15" x14ac:dyDescent="0.25"/>
  <cols>
    <col min="3" max="3" width="13.5703125" customWidth="1"/>
  </cols>
  <sheetData>
    <row r="1" spans="1:8" ht="45" x14ac:dyDescent="0.25">
      <c r="A1" s="4" t="s">
        <v>27</v>
      </c>
      <c r="B1" s="4" t="s">
        <v>28</v>
      </c>
      <c r="C1" s="5" t="s">
        <v>29</v>
      </c>
      <c r="F1" s="6" t="s">
        <v>27</v>
      </c>
      <c r="G1" s="6" t="s">
        <v>28</v>
      </c>
      <c r="H1" s="7" t="s">
        <v>29</v>
      </c>
    </row>
    <row r="2" spans="1:8" x14ac:dyDescent="0.25">
      <c r="A2" s="8"/>
      <c r="B2" s="8"/>
      <c r="C2" s="8"/>
      <c r="F2" s="9"/>
      <c r="G2" s="9"/>
      <c r="H2" s="9"/>
    </row>
    <row r="3" spans="1:8" x14ac:dyDescent="0.25">
      <c r="A3" s="3">
        <v>1.5</v>
      </c>
      <c r="B3" s="3">
        <v>6.5</v>
      </c>
      <c r="C3" s="10">
        <v>3.13E-3</v>
      </c>
      <c r="F3" s="3">
        <v>25</v>
      </c>
      <c r="G3" s="3">
        <v>35</v>
      </c>
      <c r="H3" s="10">
        <v>2.1999999999999999E-2</v>
      </c>
    </row>
    <row r="4" spans="1:8" x14ac:dyDescent="0.25">
      <c r="A4" s="3">
        <v>0.75</v>
      </c>
      <c r="B4" s="3">
        <v>3.25</v>
      </c>
      <c r="C4" s="10">
        <v>3.13E-3</v>
      </c>
      <c r="F4" s="3">
        <v>40</v>
      </c>
      <c r="G4" s="3">
        <v>60</v>
      </c>
      <c r="H4" s="10">
        <v>3.5999999999999997E-2</v>
      </c>
    </row>
    <row r="5" spans="1:8" x14ac:dyDescent="0.25">
      <c r="A5" s="11"/>
      <c r="B5" s="11"/>
      <c r="C5" s="11"/>
      <c r="F5" s="3">
        <v>55</v>
      </c>
      <c r="G5" s="3">
        <v>85</v>
      </c>
      <c r="H5" s="10">
        <v>0.05</v>
      </c>
    </row>
    <row r="6" spans="1:8" x14ac:dyDescent="0.25">
      <c r="A6" s="3">
        <v>0.38</v>
      </c>
      <c r="B6" s="3">
        <v>1.5</v>
      </c>
      <c r="C6" s="10">
        <v>7.5000000000000002E-4</v>
      </c>
      <c r="F6" s="3">
        <v>75</v>
      </c>
      <c r="G6" s="3">
        <v>105</v>
      </c>
      <c r="H6" s="10">
        <v>6.4000000000000001E-2</v>
      </c>
    </row>
    <row r="7" spans="1:8" x14ac:dyDescent="0.25">
      <c r="A7" s="18">
        <v>1.8</v>
      </c>
      <c r="B7" s="18">
        <v>3.5</v>
      </c>
      <c r="C7" s="19">
        <v>1.97E-3</v>
      </c>
      <c r="F7" s="3">
        <v>95</v>
      </c>
      <c r="G7" s="3">
        <v>125</v>
      </c>
      <c r="H7" s="10">
        <v>7.8E-2</v>
      </c>
    </row>
    <row r="8" spans="1:8" x14ac:dyDescent="0.25">
      <c r="A8" s="18">
        <v>2.4</v>
      </c>
      <c r="B8" s="18">
        <v>4.5199999999999996</v>
      </c>
      <c r="C8" s="19">
        <v>2.6199999999999999E-3</v>
      </c>
      <c r="F8" s="3">
        <v>110</v>
      </c>
      <c r="G8" s="3">
        <v>150</v>
      </c>
      <c r="H8" s="10">
        <v>9.1999999999999998E-2</v>
      </c>
    </row>
    <row r="9" spans="1:8" x14ac:dyDescent="0.25">
      <c r="A9" s="11"/>
      <c r="B9" s="11"/>
      <c r="C9" s="11"/>
      <c r="F9" s="3">
        <v>125</v>
      </c>
      <c r="G9" s="3">
        <v>175</v>
      </c>
      <c r="H9" s="10">
        <v>0.106</v>
      </c>
    </row>
    <row r="10" spans="1:8" x14ac:dyDescent="0.25">
      <c r="A10" s="3">
        <v>4.8</v>
      </c>
      <c r="B10" s="3">
        <v>17</v>
      </c>
      <c r="C10" s="10">
        <v>8.7500000000000008E-3</v>
      </c>
      <c r="F10" s="3">
        <v>140</v>
      </c>
      <c r="G10" s="3">
        <v>205</v>
      </c>
      <c r="H10" s="10">
        <v>0.12</v>
      </c>
    </row>
    <row r="11" spans="1:8" x14ac:dyDescent="0.25">
      <c r="A11" s="3">
        <v>3.1</v>
      </c>
      <c r="B11" s="3">
        <v>10.8</v>
      </c>
      <c r="C11" s="10">
        <v>5.6499999999999996E-3</v>
      </c>
      <c r="F11" s="3">
        <v>165.18</v>
      </c>
      <c r="G11" s="3">
        <v>237</v>
      </c>
      <c r="H11" s="10">
        <v>0.13816999999999999</v>
      </c>
    </row>
    <row r="12" spans="1:8" x14ac:dyDescent="0.25">
      <c r="A12" s="3">
        <v>3.6</v>
      </c>
      <c r="B12" s="3">
        <v>12.75</v>
      </c>
      <c r="C12" s="10">
        <v>8.7500000000000008E-3</v>
      </c>
      <c r="F12" s="3">
        <v>180.58</v>
      </c>
      <c r="G12" s="3">
        <v>262.66000000000003</v>
      </c>
      <c r="H12" s="10">
        <v>0.15261</v>
      </c>
    </row>
    <row r="13" spans="1:8" x14ac:dyDescent="0.25">
      <c r="A13" s="3">
        <v>6</v>
      </c>
      <c r="B13" s="3">
        <v>23</v>
      </c>
      <c r="C13" s="10">
        <v>1.2E-2</v>
      </c>
      <c r="F13" s="3"/>
      <c r="G13" s="3"/>
      <c r="H13" s="10"/>
    </row>
    <row r="14" spans="1:8" x14ac:dyDescent="0.25">
      <c r="A14" s="3">
        <v>5.4</v>
      </c>
      <c r="B14" s="3">
        <v>20.7</v>
      </c>
      <c r="C14" s="10">
        <v>1.2E-2</v>
      </c>
      <c r="F14" s="3"/>
      <c r="G14" s="3"/>
      <c r="H14" s="10"/>
    </row>
    <row r="15" spans="1:8" x14ac:dyDescent="0.25">
      <c r="A15" s="25" t="s">
        <v>30</v>
      </c>
      <c r="B15" s="25"/>
      <c r="C15" s="25"/>
    </row>
    <row r="16" spans="1:8" x14ac:dyDescent="0.25">
      <c r="A16" s="9"/>
      <c r="B16" s="9"/>
      <c r="C16" s="9"/>
    </row>
    <row r="17" spans="1:4" x14ac:dyDescent="0.25">
      <c r="A17" s="3">
        <v>6</v>
      </c>
      <c r="B17" s="3">
        <v>23</v>
      </c>
      <c r="C17" s="10">
        <v>1.2E-2</v>
      </c>
    </row>
    <row r="18" spans="1:4" x14ac:dyDescent="0.25">
      <c r="A18" s="3">
        <v>5.4</v>
      </c>
      <c r="B18" s="3">
        <v>20.7</v>
      </c>
      <c r="C18" s="10">
        <v>1.2E-2</v>
      </c>
    </row>
    <row r="19" spans="1:4" x14ac:dyDescent="0.25">
      <c r="A19" s="9"/>
      <c r="B19" s="9"/>
      <c r="C19" s="9"/>
    </row>
    <row r="20" spans="1:4" x14ac:dyDescent="0.25">
      <c r="A20" s="3">
        <v>8.5</v>
      </c>
      <c r="B20" s="3">
        <v>34</v>
      </c>
      <c r="C20" s="10">
        <v>1.7000000000000001E-2</v>
      </c>
    </row>
    <row r="21" spans="1:4" x14ac:dyDescent="0.25">
      <c r="A21" s="3">
        <v>10.5</v>
      </c>
      <c r="B21" s="3">
        <v>41</v>
      </c>
      <c r="C21" s="10">
        <v>2.1000000000000001E-2</v>
      </c>
    </row>
    <row r="22" spans="1:4" x14ac:dyDescent="0.25">
      <c r="A22" s="3">
        <v>11</v>
      </c>
      <c r="B22" s="3">
        <v>44</v>
      </c>
      <c r="C22" s="10">
        <v>2.1999999999999999E-2</v>
      </c>
    </row>
    <row r="23" spans="1:4" x14ac:dyDescent="0.25">
      <c r="A23" s="3">
        <v>14</v>
      </c>
      <c r="B23" s="3">
        <v>50</v>
      </c>
      <c r="C23" s="10">
        <v>2.5499999999999998E-2</v>
      </c>
    </row>
    <row r="24" spans="1:4" x14ac:dyDescent="0.25">
      <c r="A24" s="9"/>
      <c r="B24" s="9"/>
      <c r="C24" s="9"/>
    </row>
    <row r="25" spans="1:4" x14ac:dyDescent="0.25">
      <c r="A25" s="3">
        <v>0.8</v>
      </c>
      <c r="B25" s="3">
        <v>3</v>
      </c>
      <c r="C25" s="10">
        <v>1.5E-3</v>
      </c>
    </row>
    <row r="26" spans="1:4" x14ac:dyDescent="0.25">
      <c r="A26" s="25" t="s">
        <v>30</v>
      </c>
      <c r="B26" s="25"/>
      <c r="C26" s="25"/>
    </row>
    <row r="32" spans="1:4" x14ac:dyDescent="0.25">
      <c r="D32" s="12"/>
    </row>
  </sheetData>
  <mergeCells count="2">
    <mergeCell ref="A15:C15"/>
    <mergeCell ref="A26:C26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66f58c-d819-4adc-85ed-e62b6830b8a1" xsi:nil="true"/>
    <lcf76f155ced4ddcb4097134ff3c332f xmlns="dcdf4c11-586b-49df-8334-07380fc2861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C2F461EE05244A973B7DED528134F3" ma:contentTypeVersion="18" ma:contentTypeDescription="Crée un document." ma:contentTypeScope="" ma:versionID="165fe1b7ba1ca654d6eb1d85ed7e6a9d">
  <xsd:schema xmlns:xsd="http://www.w3.org/2001/XMLSchema" xmlns:xs="http://www.w3.org/2001/XMLSchema" xmlns:p="http://schemas.microsoft.com/office/2006/metadata/properties" xmlns:ns2="7366f58c-d819-4adc-85ed-e62b6830b8a1" xmlns:ns3="dcdf4c11-586b-49df-8334-07380fc2861d" targetNamespace="http://schemas.microsoft.com/office/2006/metadata/properties" ma:root="true" ma:fieldsID="a5a852331b1dab1677a84d454a2d1298" ns2:_="" ns3:_="">
    <xsd:import namespace="7366f58c-d819-4adc-85ed-e62b6830b8a1"/>
    <xsd:import namespace="dcdf4c11-586b-49df-8334-07380fc2861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66f58c-d819-4adc-85ed-e62b6830b8a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c5a27a8-c346-485e-8fe6-dae14e04bcaa}" ma:internalName="TaxCatchAll" ma:showField="CatchAllData" ma:web="7366f58c-d819-4adc-85ed-e62b6830b8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f4c11-586b-49df-8334-07380fc286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df3db347-7f93-4e1f-93dd-cf27907506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677C8-C95F-420F-8DAF-05F9D6EB0375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dcdf4c11-586b-49df-8334-07380fc2861d"/>
    <ds:schemaRef ds:uri="7366f58c-d819-4adc-85ed-e62b6830b8a1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99BE88-539F-46DD-8942-2C4DDA870C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F143E2-14AB-4817-8AAB-02AD7BD4582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enfance jeunesse</vt:lpstr>
      <vt:lpstr>MDF</vt:lpstr>
      <vt:lpstr>Plafond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DOUSSOU Marie</cp:lastModifiedBy>
  <dcterms:created xsi:type="dcterms:W3CDTF">2023-03-29T11:46:17Z</dcterms:created>
  <dcterms:modified xsi:type="dcterms:W3CDTF">2025-04-18T13:11:14Z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0x010100BBC2F461EE05244A973B7DED528134F3</vt:lpwstr>
  </property>
  <property fmtid="{D5CDD505-2E9C-101B-9397-08002B2CF9AE}" pid="3" name="MediaServiceImageTags">
    <vt:lpwstr/>
  </property>
</Properties>
</file>