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thouareksiop.sharepoint.com/sites/Serveur_Fichiers_Mairie/DEJE/ADMINISTRATIF/TARIFICATION/TARIFS/"/>
    </mc:Choice>
  </mc:AlternateContent>
  <xr:revisionPtr revIDLastSave="42" documentId="8_{3FAFA76A-A2CF-44A8-AB86-187FC1DD6158}" xr6:coauthVersionLast="47" xr6:coauthVersionMax="47" xr10:uidLastSave="{1CE7D1C8-2E5B-4517-BEE3-6083E6B93861}"/>
  <workbookProtection workbookAlgorithmName="SHA-512" workbookHashValue="uhiER21COk9iXEZSEX/WrGb7X+dkzoL8dQs0LZSQ5zQ1F4+b2W9HcFbU3zKCUkAWYFgiDCAf1KIVmEQtP+BiPA==" workbookSaltValue="bS7TqZZz8EdQD24i2NU5JQ==" workbookSpinCount="100000" lockStructure="1"/>
  <bookViews>
    <workbookView xWindow="-120" yWindow="-120" windowWidth="29040" windowHeight="15720" tabRatio="500" xr2:uid="{00000000-000D-0000-FFFF-FFFF00000000}"/>
  </bookViews>
  <sheets>
    <sheet name="enfance jeunesse" sheetId="1" r:id="rId1"/>
    <sheet name="MDF" sheetId="2" state="hidden" r:id="rId2"/>
    <sheet name="Plafond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B27" i="1"/>
  <c r="B28" i="1"/>
  <c r="C17" i="1"/>
  <c r="B12" i="1"/>
  <c r="B13" i="1"/>
  <c r="C16" i="2"/>
  <c r="B16" i="2"/>
  <c r="B15" i="2"/>
  <c r="C15" i="2"/>
  <c r="B16" i="1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B30" i="1"/>
  <c r="B26" i="1"/>
  <c r="B25" i="1"/>
  <c r="C23" i="1"/>
  <c r="B22" i="1"/>
  <c r="B23" i="1" s="1"/>
  <c r="C19" i="1"/>
  <c r="B18" i="1"/>
  <c r="B19" i="1" s="1"/>
  <c r="B15" i="1"/>
  <c r="B17" i="1" s="1"/>
  <c r="B11" i="1"/>
  <c r="C10" i="1"/>
  <c r="B10" i="1"/>
  <c r="B7" i="1"/>
  <c r="B8" i="1" s="1"/>
</calcChain>
</file>

<file path=xl/sharedStrings.xml><?xml version="1.0" encoding="utf-8"?>
<sst xmlns="http://schemas.openxmlformats.org/spreadsheetml/2006/main" count="57" uniqueCount="48">
  <si>
    <t>Les tarifs sont individualisés, en fonction d'un taux d'effort,</t>
  </si>
  <si>
    <t xml:space="preserve">Pour connaitre vos tarifs sur les différentes strutures, </t>
  </si>
  <si>
    <t>indiquez votre quotient familial :--&gt;</t>
  </si>
  <si>
    <t>Tarif Thouaréens</t>
  </si>
  <si>
    <t xml:space="preserve">Tarif hors commune </t>
  </si>
  <si>
    <t>RESTAURATION SCOLAIRE</t>
  </si>
  <si>
    <t>tarif unitaire d'un repas</t>
  </si>
  <si>
    <t>tarif unitaire d'un repas avec PAI</t>
  </si>
  <si>
    <t>ACCUEIL PERISCOLAIRE</t>
  </si>
  <si>
    <t>tarif à la 1/2h</t>
  </si>
  <si>
    <t>Tarif demi-heure</t>
  </si>
  <si>
    <t>forfait matin</t>
  </si>
  <si>
    <t>forfait soir</t>
  </si>
  <si>
    <t>ACCUEIL DE LOISIRS HORS VACANCES SCOLAIRES</t>
  </si>
  <si>
    <r>
      <rPr>
        <i/>
        <sz val="11"/>
        <color rgb="FF000000"/>
        <rFont val="Calibri"/>
        <family val="2"/>
        <charset val="1"/>
      </rPr>
      <t xml:space="preserve">mercredi matin ou après-midi + </t>
    </r>
    <r>
      <rPr>
        <b/>
        <i/>
        <sz val="11"/>
        <color rgb="FF000000"/>
        <rFont val="Calibri"/>
        <family val="2"/>
        <charset val="1"/>
      </rPr>
      <t>repas</t>
    </r>
  </si>
  <si>
    <t>Mercredi journée</t>
  </si>
  <si>
    <t>Mercredi journée PAI</t>
  </si>
  <si>
    <t xml:space="preserve">Navette </t>
  </si>
  <si>
    <t>ACCUEIL DE LOISIRS VACANCES SCOLAIRES</t>
  </si>
  <si>
    <t xml:space="preserve">journée </t>
  </si>
  <si>
    <t>journée PAI</t>
  </si>
  <si>
    <t>SEJOURS</t>
  </si>
  <si>
    <t>MAISON DES JEUNES</t>
  </si>
  <si>
    <t>une unité</t>
  </si>
  <si>
    <t xml:space="preserve">adhésion annuelle </t>
  </si>
  <si>
    <t xml:space="preserve">Pour connaitre vos tarifs sur les différentes structures, </t>
  </si>
  <si>
    <t>tarif A</t>
  </si>
  <si>
    <t>tarif B</t>
  </si>
  <si>
    <t>tarif C</t>
  </si>
  <si>
    <t>tarif D</t>
  </si>
  <si>
    <t>tarif E</t>
  </si>
  <si>
    <t>tarif F</t>
  </si>
  <si>
    <t xml:space="preserve">tarif G </t>
  </si>
  <si>
    <t>tarif H</t>
  </si>
  <si>
    <t>tarif I</t>
  </si>
  <si>
    <t>tarif J</t>
  </si>
  <si>
    <t>plancher</t>
  </si>
  <si>
    <t>plafond</t>
  </si>
  <si>
    <t>taux d'effort (TE)</t>
  </si>
  <si>
    <t>non soumis au taux d'effort</t>
  </si>
  <si>
    <r>
      <t xml:space="preserve">mercredi matin ou après-midi </t>
    </r>
    <r>
      <rPr>
        <b/>
        <i/>
        <sz val="11"/>
        <color rgb="FF000000"/>
        <rFont val="Calibri"/>
        <family val="2"/>
      </rPr>
      <t xml:space="preserve">sans </t>
    </r>
    <r>
      <rPr>
        <b/>
        <i/>
        <sz val="11"/>
        <color rgb="FF000000"/>
        <rFont val="Calibri"/>
        <family val="2"/>
        <charset val="1"/>
      </rPr>
      <t>repas</t>
    </r>
  </si>
  <si>
    <t>mercredi 1/2 journée avec PAI</t>
  </si>
  <si>
    <t>Maison des familles tarif annuel</t>
  </si>
  <si>
    <t>tarif une journée tarif A - séjours enfants</t>
  </si>
  <si>
    <t>tarif une journée tarif B - séjours enfants</t>
  </si>
  <si>
    <t>tarif une journée tarif A - séjours ados</t>
  </si>
  <si>
    <t>tarif une journée tarif B - séjours ados</t>
  </si>
  <si>
    <t>GRILLE DES TARIFS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</si>
</sst>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_-* #,##0.00\ [$€-40C]_-;\-* #,##0.00\ [$€-40C]_-;_-* \-??\ [$€-40C]_-;_-@_-"/>
    <numFmt numFmtId="166" formatCode="0.000%"/>
  </numFmts>
  <fonts count="11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5.4"/>
      <color rgb="FF0000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b/>
      <sz val="14"/>
      <color theme="0"/>
      <name val="Calibri"/>
      <family val="2"/>
    </font>
    <font>
      <b/>
      <sz val="16"/>
      <color theme="0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9CDE5"/>
        <bgColor rgb="FFC6D9F1"/>
      </patternFill>
    </fill>
    <fill>
      <patternFill patternType="solid">
        <fgColor rgb="FF558ED5"/>
        <bgColor rgb="FF808080"/>
      </patternFill>
    </fill>
    <fill>
      <patternFill patternType="solid">
        <fgColor rgb="FFBFBFBF"/>
        <bgColor rgb="FFB9CDE5"/>
      </patternFill>
    </fill>
    <fill>
      <patternFill patternType="solid">
        <fgColor theme="5" tint="0.59999389629810485"/>
        <bgColor rgb="FFB9CDE5"/>
      </patternFill>
    </fill>
    <fill>
      <patternFill patternType="solid">
        <fgColor theme="5" tint="0.39997558519241921"/>
        <bgColor rgb="FFB9CDE5"/>
      </patternFill>
    </fill>
    <fill>
      <patternFill patternType="solid">
        <fgColor theme="4" tint="0.79998168889431442"/>
        <bgColor rgb="FFB9CDE5"/>
      </patternFill>
    </fill>
    <fill>
      <patternFill patternType="solid">
        <fgColor theme="5" tint="0.79998168889431442"/>
        <bgColor rgb="FFB9CDE5"/>
      </patternFill>
    </fill>
    <fill>
      <patternFill patternType="solid">
        <fgColor theme="5" tint="0.79998168889431442"/>
        <bgColor rgb="FFC6D9F1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4" tint="0.79998168889431442"/>
        <bgColor rgb="FFC6D9F1"/>
      </patternFill>
    </fill>
    <fill>
      <patternFill patternType="solid">
        <fgColor rgb="FFFFFF00"/>
        <bgColor rgb="FFFFFFCC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4" fillId="0" borderId="0" applyBorder="0" applyProtection="0"/>
  </cellStyleXfs>
  <cellXfs count="39">
    <xf numFmtId="0" fontId="0" fillId="0" borderId="0" xfId="0"/>
    <xf numFmtId="0" fontId="4" fillId="0" borderId="0" xfId="2" applyBorder="1" applyProtection="1"/>
    <xf numFmtId="0" fontId="0" fillId="0" borderId="0" xfId="0" applyAlignment="1">
      <alignment horizontal="center" vertical="center" wrapText="1"/>
    </xf>
    <xf numFmtId="0" fontId="2" fillId="0" borderId="4" xfId="0" applyFont="1" applyBorder="1"/>
    <xf numFmtId="165" fontId="0" fillId="3" borderId="4" xfId="0" applyNumberFormat="1" applyFill="1" applyBorder="1"/>
    <xf numFmtId="164" fontId="0" fillId="4" borderId="4" xfId="1" applyFont="1" applyFill="1" applyBorder="1" applyProtection="1"/>
    <xf numFmtId="2" fontId="0" fillId="0" borderId="0" xfId="0" applyNumberFormat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5" borderId="8" xfId="0" applyFont="1" applyFill="1" applyBorder="1"/>
    <xf numFmtId="0" fontId="1" fillId="5" borderId="8" xfId="0" applyFont="1" applyFill="1" applyBorder="1" applyAlignment="1">
      <alignment vertical="center" wrapText="1"/>
    </xf>
    <xf numFmtId="166" fontId="0" fillId="0" borderId="4" xfId="0" applyNumberFormat="1" applyBorder="1"/>
    <xf numFmtId="0" fontId="1" fillId="5" borderId="8" xfId="0" applyFont="1" applyFill="1" applyBorder="1" applyAlignment="1">
      <alignment vertical="center"/>
    </xf>
    <xf numFmtId="166" fontId="0" fillId="0" borderId="0" xfId="0" applyNumberFormat="1"/>
    <xf numFmtId="0" fontId="0" fillId="10" borderId="2" xfId="0" applyFill="1" applyBorder="1" applyAlignment="1">
      <alignment horizontal="center" vertical="center" wrapText="1"/>
    </xf>
    <xf numFmtId="165" fontId="0" fillId="10" borderId="4" xfId="0" applyNumberFormat="1" applyFill="1" applyBorder="1"/>
    <xf numFmtId="0" fontId="0" fillId="11" borderId="3" xfId="0" applyFill="1" applyBorder="1" applyAlignment="1">
      <alignment horizontal="center" vertical="center" wrapText="1"/>
    </xf>
    <xf numFmtId="165" fontId="10" fillId="2" borderId="1" xfId="1" applyNumberFormat="1" applyFont="1" applyFill="1" applyBorder="1" applyProtection="1">
      <protection locked="0"/>
    </xf>
    <xf numFmtId="164" fontId="0" fillId="11" borderId="4" xfId="1" applyFont="1" applyFill="1" applyBorder="1" applyProtection="1"/>
    <xf numFmtId="0" fontId="0" fillId="12" borderId="2" xfId="0" applyFill="1" applyBorder="1" applyAlignment="1">
      <alignment horizontal="center" vertical="center" wrapText="1"/>
    </xf>
    <xf numFmtId="165" fontId="0" fillId="12" borderId="4" xfId="0" applyNumberFormat="1" applyFill="1" applyBorder="1"/>
    <xf numFmtId="0" fontId="0" fillId="11" borderId="2" xfId="0" applyFill="1" applyBorder="1" applyAlignment="1">
      <alignment horizontal="center" vertical="center" wrapText="1"/>
    </xf>
    <xf numFmtId="164" fontId="3" fillId="13" borderId="1" xfId="1" applyFont="1" applyFill="1" applyBorder="1" applyProtection="1">
      <protection locked="0"/>
    </xf>
    <xf numFmtId="0" fontId="0" fillId="14" borderId="4" xfId="0" applyFill="1" applyBorder="1"/>
    <xf numFmtId="166" fontId="0" fillId="14" borderId="4" xfId="0" applyNumberFormat="1" applyFill="1" applyBorder="1"/>
    <xf numFmtId="0" fontId="1" fillId="6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/>
    </xf>
    <xf numFmtId="0" fontId="7" fillId="9" borderId="0" xfId="0" applyFont="1" applyFill="1" applyAlignment="1">
      <alignment horizontal="right"/>
    </xf>
    <xf numFmtId="0" fontId="1" fillId="6" borderId="4" xfId="0" applyFont="1" applyFill="1" applyBorder="1" applyAlignment="1">
      <alignment horizontal="center"/>
    </xf>
    <xf numFmtId="0" fontId="8" fillId="7" borderId="0" xfId="0" applyFont="1" applyFill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7" fillId="8" borderId="7" xfId="0" applyFont="1" applyFill="1" applyBorder="1" applyAlignment="1">
      <alignment horizontal="right"/>
    </xf>
    <xf numFmtId="0" fontId="0" fillId="0" borderId="4" xfId="0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EB4E3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9CD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4</xdr:row>
      <xdr:rowOff>17319</xdr:rowOff>
    </xdr:from>
    <xdr:to>
      <xdr:col>0</xdr:col>
      <xdr:colOff>2526340</xdr:colOff>
      <xdr:row>5</xdr:row>
      <xdr:rowOff>1</xdr:rowOff>
    </xdr:to>
    <xdr:pic>
      <xdr:nvPicPr>
        <xdr:cNvPr id="4" name="Image 3" descr="tes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" y="1203614"/>
          <a:ext cx="2526337" cy="11256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263769</xdr:rowOff>
    </xdr:from>
    <xdr:to>
      <xdr:col>0</xdr:col>
      <xdr:colOff>1141850</xdr:colOff>
      <xdr:row>5</xdr:row>
      <xdr:rowOff>0</xdr:rowOff>
    </xdr:to>
    <xdr:pic>
      <xdr:nvPicPr>
        <xdr:cNvPr id="3" name="Image 2" descr="ville_de_thouare_logo_bd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181633"/>
          <a:ext cx="1141850" cy="1147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265339</xdr:colOff>
      <xdr:row>4</xdr:row>
      <xdr:rowOff>13607</xdr:rowOff>
    </xdr:from>
    <xdr:to>
      <xdr:col>0</xdr:col>
      <xdr:colOff>2158705</xdr:colOff>
      <xdr:row>4</xdr:row>
      <xdr:rowOff>857250</xdr:rowOff>
    </xdr:to>
    <xdr:pic>
      <xdr:nvPicPr>
        <xdr:cNvPr id="3" name="Image 2" descr="test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65339" y="966107"/>
          <a:ext cx="1893366" cy="84364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4</xdr:row>
      <xdr:rowOff>0</xdr:rowOff>
    </xdr:from>
    <xdr:to>
      <xdr:col>0</xdr:col>
      <xdr:colOff>1006929</xdr:colOff>
      <xdr:row>4</xdr:row>
      <xdr:rowOff>891267</xdr:rowOff>
    </xdr:to>
    <xdr:pic>
      <xdr:nvPicPr>
        <xdr:cNvPr id="4" name="Image 3" descr="ville_de_thouare_logo_b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952500"/>
          <a:ext cx="1006928" cy="89126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apitaux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Capitaux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apitaux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zoomScale="110" zoomScaleNormal="110" workbookViewId="0">
      <pane ySplit="5" topLeftCell="A9" activePane="bottomLeft" state="frozen"/>
      <selection pane="bottomLeft" activeCell="C4" sqref="C4"/>
    </sheetView>
  </sheetViews>
  <sheetFormatPr baseColWidth="10" defaultColWidth="10.7109375" defaultRowHeight="15" x14ac:dyDescent="0.25"/>
  <cols>
    <col min="1" max="1" width="37.85546875" bestFit="1" customWidth="1"/>
    <col min="2" max="2" width="17.5703125" customWidth="1"/>
    <col min="3" max="3" width="15.28515625" customWidth="1"/>
    <col min="8" max="8" width="8.85546875" customWidth="1"/>
    <col min="9" max="9" width="17.5703125" customWidth="1"/>
  </cols>
  <sheetData>
    <row r="1" spans="1:9" ht="42" customHeight="1" x14ac:dyDescent="0.25">
      <c r="A1" s="30" t="s">
        <v>47</v>
      </c>
      <c r="B1" s="30"/>
      <c r="C1" s="30"/>
    </row>
    <row r="2" spans="1:9" x14ac:dyDescent="0.25">
      <c r="A2" s="31" t="s">
        <v>0</v>
      </c>
      <c r="B2" s="31"/>
      <c r="C2" s="31"/>
    </row>
    <row r="3" spans="1:9" x14ac:dyDescent="0.25">
      <c r="A3" s="31" t="s">
        <v>1</v>
      </c>
      <c r="B3" s="31"/>
      <c r="C3" s="31"/>
    </row>
    <row r="4" spans="1:9" ht="21" x14ac:dyDescent="0.35">
      <c r="A4" s="32" t="s">
        <v>2</v>
      </c>
      <c r="B4" s="32"/>
      <c r="C4" s="20"/>
      <c r="E4" s="1"/>
    </row>
    <row r="5" spans="1:9" ht="90" customHeight="1" x14ac:dyDescent="0.25">
      <c r="B5" s="17" t="s">
        <v>3</v>
      </c>
      <c r="C5" s="19" t="s">
        <v>4</v>
      </c>
      <c r="I5" s="2"/>
    </row>
    <row r="6" spans="1:9" x14ac:dyDescent="0.25">
      <c r="A6" s="33" t="s">
        <v>5</v>
      </c>
      <c r="B6" s="33"/>
      <c r="C6" s="33"/>
    </row>
    <row r="7" spans="1:9" x14ac:dyDescent="0.25">
      <c r="A7" s="3" t="s">
        <v>6</v>
      </c>
      <c r="B7" s="18">
        <f>IF($C$4*Plafond!C3&lt;Plafond!A3,Plafond!A3,IF($C$4*Plafond!C3&gt;Plafond!B3,Plafond!B3,$C$4*Plafond!C3))</f>
        <v>1.5</v>
      </c>
      <c r="C7" s="21">
        <v>7.48</v>
      </c>
      <c r="I7" s="6"/>
    </row>
    <row r="8" spans="1:9" x14ac:dyDescent="0.25">
      <c r="A8" s="3" t="s">
        <v>7</v>
      </c>
      <c r="B8" s="18">
        <f>B7/2</f>
        <v>0.75</v>
      </c>
      <c r="C8" s="21">
        <f>C7/2</f>
        <v>3.74</v>
      </c>
      <c r="I8" s="6"/>
    </row>
    <row r="9" spans="1:9" x14ac:dyDescent="0.25">
      <c r="A9" s="28" t="s">
        <v>8</v>
      </c>
      <c r="B9" s="28"/>
      <c r="C9" s="28"/>
      <c r="I9" s="6"/>
    </row>
    <row r="10" spans="1:9" hidden="1" x14ac:dyDescent="0.25">
      <c r="A10" s="3" t="s">
        <v>9</v>
      </c>
      <c r="B10" s="4">
        <f>IF(C4*Plafond!C6&lt;Plafond!A6,Plafond!A6,IF(C4*Plafond!C6&gt;Plafond!B6,Plafond!B6,C4*Plafond!C6))</f>
        <v>0.38</v>
      </c>
      <c r="C10" s="5">
        <f>Plafond!B6</f>
        <v>1.5</v>
      </c>
      <c r="I10" s="6"/>
    </row>
    <row r="11" spans="1:9" x14ac:dyDescent="0.25">
      <c r="A11" s="3" t="s">
        <v>10</v>
      </c>
      <c r="B11" s="18">
        <f>IF(C4*Plafond!C6&lt;Plafond!A6,Plafond!A6,IF(C4*Plafond!C6&gt;Plafond!B6,Plafond!B6,C4*Plafond!C6))</f>
        <v>0.38</v>
      </c>
      <c r="C11" s="21">
        <v>1.73</v>
      </c>
      <c r="I11" s="6"/>
    </row>
    <row r="12" spans="1:9" hidden="1" x14ac:dyDescent="0.25">
      <c r="A12" s="3" t="s">
        <v>11</v>
      </c>
      <c r="B12" s="18">
        <f>IF($C$4*Plafond!C7&lt;Plafond!A7,Plafond!A7,IF($C$4*Plafond!C7&gt;Plafond!B7,Plafond!B7,$C$4*Plafond!C7))</f>
        <v>1.8</v>
      </c>
      <c r="C12" s="21">
        <v>3.79</v>
      </c>
      <c r="I12" s="6"/>
    </row>
    <row r="13" spans="1:9" hidden="1" x14ac:dyDescent="0.25">
      <c r="A13" s="3" t="s">
        <v>12</v>
      </c>
      <c r="B13" s="18">
        <f>IF($C$4*Plafond!C8&lt;Plafond!A8,Plafond!A8,IF($C$4*Plafond!C8&gt;Plafond!B8,Plafond!B8,$C$4*Plafond!C8))</f>
        <v>2.4</v>
      </c>
      <c r="C13" s="21">
        <v>5.05</v>
      </c>
      <c r="I13" s="6"/>
    </row>
    <row r="14" spans="1:9" x14ac:dyDescent="0.25">
      <c r="A14" s="28" t="s">
        <v>13</v>
      </c>
      <c r="B14" s="28"/>
      <c r="C14" s="28"/>
      <c r="I14" s="6"/>
    </row>
    <row r="15" spans="1:9" ht="15" customHeight="1" x14ac:dyDescent="0.25">
      <c r="A15" s="3" t="s">
        <v>14</v>
      </c>
      <c r="B15" s="18">
        <f>IF($C$4*Plafond!C10&lt;Plafond!A10,Plafond!A10,IF($C$4*Plafond!C10&gt;Plafond!B10,Plafond!B10,$C$4*Plafond!C10))</f>
        <v>4.8</v>
      </c>
      <c r="C15" s="21">
        <v>19.55</v>
      </c>
      <c r="I15" s="6"/>
    </row>
    <row r="16" spans="1:9" ht="15" customHeight="1" x14ac:dyDescent="0.25">
      <c r="A16" s="3" t="s">
        <v>40</v>
      </c>
      <c r="B16" s="18">
        <f>IF($C$4*Plafond!C11&lt;Plafond!A11,Plafond!A11,IF($C$4*Plafond!C11&gt;Plafond!B11,Plafond!B11,$C$4*Plafond!C11))</f>
        <v>3.1</v>
      </c>
      <c r="C16" s="21">
        <v>12.42</v>
      </c>
      <c r="I16" s="6"/>
    </row>
    <row r="17" spans="1:9" x14ac:dyDescent="0.25">
      <c r="A17" s="3" t="s">
        <v>41</v>
      </c>
      <c r="B17" s="18">
        <f>75*B15/100</f>
        <v>3.6</v>
      </c>
      <c r="C17" s="21">
        <f>75*C15/100</f>
        <v>14.6625</v>
      </c>
      <c r="I17" s="6"/>
    </row>
    <row r="18" spans="1:9" x14ac:dyDescent="0.25">
      <c r="A18" s="3" t="s">
        <v>15</v>
      </c>
      <c r="B18" s="18">
        <f>IF($C$4*Plafond!C13&lt;Plafond!A13,Plafond!A13,IF($C$4*Plafond!C13&gt;Plafond!B13,Plafond!B13,$C$4*Plafond!C13))</f>
        <v>6</v>
      </c>
      <c r="C18" s="21">
        <v>26.45</v>
      </c>
      <c r="I18" s="6"/>
    </row>
    <row r="19" spans="1:9" x14ac:dyDescent="0.25">
      <c r="A19" s="3" t="s">
        <v>16</v>
      </c>
      <c r="B19" s="18">
        <f>90*B18/100</f>
        <v>5.4</v>
      </c>
      <c r="C19" s="21">
        <f>90*C18/100</f>
        <v>23.805</v>
      </c>
      <c r="I19" s="6"/>
    </row>
    <row r="20" spans="1:9" x14ac:dyDescent="0.25">
      <c r="A20" s="3" t="s">
        <v>17</v>
      </c>
      <c r="B20" s="18">
        <v>4.0999999999999996</v>
      </c>
      <c r="C20" s="21">
        <v>4.0999999999999996</v>
      </c>
      <c r="I20" s="6"/>
    </row>
    <row r="21" spans="1:9" ht="15" customHeight="1" x14ac:dyDescent="0.25">
      <c r="A21" s="29" t="s">
        <v>18</v>
      </c>
      <c r="B21" s="29"/>
      <c r="C21" s="29"/>
      <c r="I21" s="6"/>
    </row>
    <row r="22" spans="1:9" ht="15" customHeight="1" x14ac:dyDescent="0.25">
      <c r="A22" s="3" t="s">
        <v>19</v>
      </c>
      <c r="B22" s="18">
        <f>IF($C$4*Plafond!C17&lt;Plafond!A17,Plafond!A17,IF($C$4*Plafond!C17&gt;Plafond!B17,Plafond!B17,$C$4*Plafond!C17))</f>
        <v>6</v>
      </c>
      <c r="C22" s="21">
        <v>26.45</v>
      </c>
      <c r="I22" s="6"/>
    </row>
    <row r="23" spans="1:9" ht="15" customHeight="1" x14ac:dyDescent="0.25">
      <c r="A23" s="3" t="s">
        <v>20</v>
      </c>
      <c r="B23" s="18">
        <f>90*B22/100</f>
        <v>5.4</v>
      </c>
      <c r="C23" s="21">
        <f>90*C22/100</f>
        <v>23.805</v>
      </c>
      <c r="I23" s="6"/>
    </row>
    <row r="24" spans="1:9" ht="16.5" customHeight="1" x14ac:dyDescent="0.25">
      <c r="A24" s="29" t="s">
        <v>21</v>
      </c>
      <c r="B24" s="29"/>
      <c r="C24" s="29"/>
      <c r="I24" s="6"/>
    </row>
    <row r="25" spans="1:9" x14ac:dyDescent="0.25">
      <c r="A25" s="3" t="s">
        <v>43</v>
      </c>
      <c r="B25" s="18">
        <f>IF($C$4*Plafond!C20&lt;Plafond!A20,Plafond!A20,IF($C$4*Plafond!C20&gt;Plafond!B20,Plafond!B20,$C$4*Plafond!C20))</f>
        <v>8.5</v>
      </c>
      <c r="C25" s="21">
        <v>39.1</v>
      </c>
      <c r="I25" s="6"/>
    </row>
    <row r="26" spans="1:9" x14ac:dyDescent="0.25">
      <c r="A26" s="3" t="s">
        <v>44</v>
      </c>
      <c r="B26" s="18">
        <f>IF($C$4*Plafond!C21&lt;Plafond!A21,Plafond!A21,IF($C$4*Plafond!C21&gt;Plafond!B21,Plafond!B21,$C$4*Plafond!C21))</f>
        <v>10.5</v>
      </c>
      <c r="C26" s="21">
        <v>47.15</v>
      </c>
      <c r="I26" s="6"/>
    </row>
    <row r="27" spans="1:9" x14ac:dyDescent="0.25">
      <c r="A27" s="3" t="s">
        <v>45</v>
      </c>
      <c r="B27" s="18">
        <f>IF($C$4*Plafond!C22&lt;Plafond!A22,Plafond!A22,IF($C$4*Plafond!C22&gt;Plafond!B22,Plafond!B22,$C$4*Plafond!C22))</f>
        <v>11</v>
      </c>
      <c r="C27" s="21">
        <v>50.6</v>
      </c>
      <c r="I27" s="6"/>
    </row>
    <row r="28" spans="1:9" x14ac:dyDescent="0.25">
      <c r="A28" s="3" t="s">
        <v>46</v>
      </c>
      <c r="B28" s="18">
        <f>IF($C$4*Plafond!C23&lt;Plafond!A23,Plafond!A23,IF($C$4*Plafond!C23&gt;Plafond!B23,Plafond!B23,$C$4*Plafond!C23))</f>
        <v>14</v>
      </c>
      <c r="C28" s="21">
        <v>57.5</v>
      </c>
      <c r="I28" s="6"/>
    </row>
    <row r="29" spans="1:9" ht="15" customHeight="1" x14ac:dyDescent="0.25">
      <c r="A29" s="29" t="s">
        <v>22</v>
      </c>
      <c r="B29" s="29"/>
      <c r="C29" s="29"/>
      <c r="I29" s="6"/>
    </row>
    <row r="30" spans="1:9" ht="15" customHeight="1" x14ac:dyDescent="0.25">
      <c r="A30" s="3" t="s">
        <v>23</v>
      </c>
      <c r="B30" s="18">
        <f>IF($C$4*Plafond!C25&lt;Plafond!A25,Plafond!A25,IF($C$4*Plafond!C25&gt;Plafond!B25,Plafond!B25,$C$4*Plafond!C25))</f>
        <v>0.8</v>
      </c>
      <c r="C30" s="21">
        <v>3.45</v>
      </c>
      <c r="I30" s="6"/>
    </row>
    <row r="31" spans="1:9" x14ac:dyDescent="0.25">
      <c r="A31" s="3" t="s">
        <v>24</v>
      </c>
      <c r="B31" s="18">
        <v>39.57</v>
      </c>
      <c r="C31" s="21">
        <v>79.150000000000006</v>
      </c>
      <c r="I31" s="6"/>
    </row>
  </sheetData>
  <sheetProtection algorithmName="SHA-512" hashValue="ILFPXRX13/qRdSFzpCSe/zxd2U3ZzTQrCu89IPWP8abgZmNKMEGy8GiinURxzOjJ4cTTpq//Fy59y9/vedoZSw==" saltValue="aDhtE+CrMrwfUby+1OgJ6g==" spinCount="100000" sheet="1" objects="1" scenarios="1"/>
  <mergeCells count="10">
    <mergeCell ref="A1:C1"/>
    <mergeCell ref="A2:C2"/>
    <mergeCell ref="A3:C3"/>
    <mergeCell ref="A4:B4"/>
    <mergeCell ref="A6:C6"/>
    <mergeCell ref="A9:C9"/>
    <mergeCell ref="A14:C14"/>
    <mergeCell ref="A21:C21"/>
    <mergeCell ref="A24:C24"/>
    <mergeCell ref="A29:C29"/>
  </mergeCells>
  <printOptions horizontalCentered="1"/>
  <pageMargins left="0.70833333333333304" right="0.70833333333333304" top="1.7326388888888899" bottom="0.74791666666666701" header="0.31527777777777799" footer="0.51180555555555496"/>
  <pageSetup paperSize="9" scale="130" firstPageNumber="0" orientation="portrait" horizontalDpi="300" verticalDpi="300" r:id="rId1"/>
  <headerFooter>
    <oddHeader>&amp;C&amp;14Ville de Thouaré sur Loire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showGridLines="0" zoomScale="140" zoomScaleNormal="140" workbookViewId="0">
      <pane ySplit="6" topLeftCell="A15" activePane="bottomLeft" state="frozen"/>
      <selection pane="bottomLeft" sqref="A1:C1"/>
    </sheetView>
  </sheetViews>
  <sheetFormatPr baseColWidth="10" defaultColWidth="10.7109375" defaultRowHeight="15" x14ac:dyDescent="0.25"/>
  <cols>
    <col min="1" max="1" width="32.42578125" customWidth="1"/>
    <col min="3" max="3" width="11.7109375" customWidth="1"/>
  </cols>
  <sheetData>
    <row r="1" spans="1:3" ht="30" customHeight="1" x14ac:dyDescent="0.25">
      <c r="A1" s="34" t="s">
        <v>47</v>
      </c>
      <c r="B1" s="34"/>
      <c r="C1" s="34"/>
    </row>
    <row r="2" spans="1:3" x14ac:dyDescent="0.25">
      <c r="A2" s="35" t="s">
        <v>0</v>
      </c>
      <c r="B2" s="35"/>
      <c r="C2" s="35"/>
    </row>
    <row r="3" spans="1:3" x14ac:dyDescent="0.25">
      <c r="A3" s="36" t="s">
        <v>25</v>
      </c>
      <c r="B3" s="36"/>
      <c r="C3" s="36"/>
    </row>
    <row r="4" spans="1:3" x14ac:dyDescent="0.25">
      <c r="A4" s="37" t="s">
        <v>2</v>
      </c>
      <c r="B4" s="37"/>
      <c r="C4" s="25">
        <v>0</v>
      </c>
    </row>
    <row r="5" spans="1:3" ht="70.5" customHeight="1" x14ac:dyDescent="0.25">
      <c r="A5" s="7"/>
      <c r="B5" s="22" t="s">
        <v>3</v>
      </c>
      <c r="C5" s="24" t="s">
        <v>4</v>
      </c>
    </row>
    <row r="6" spans="1:3" ht="15" customHeight="1" x14ac:dyDescent="0.25">
      <c r="A6" s="33" t="s">
        <v>42</v>
      </c>
      <c r="B6" s="33"/>
      <c r="C6" s="33"/>
    </row>
    <row r="7" spans="1:3" ht="15" hidden="1" customHeight="1" x14ac:dyDescent="0.25">
      <c r="A7" s="7" t="s">
        <v>26</v>
      </c>
      <c r="B7" s="4">
        <f>IF($C$4*Plafond!H3&lt;Plafond!F3,Plafond!F3,IF($C$4*Plafond!H3&gt;Plafond!G3,Plafond!G3,$C$4*Plafond!H3))</f>
        <v>25</v>
      </c>
      <c r="C7" s="5">
        <f>Plafond!G3</f>
        <v>35</v>
      </c>
    </row>
    <row r="8" spans="1:3" hidden="1" x14ac:dyDescent="0.25">
      <c r="A8" s="7" t="s">
        <v>27</v>
      </c>
      <c r="B8" s="4">
        <f>IF($C$4*Plafond!H4&lt;Plafond!F4,Plafond!F4,IF($C$4*Plafond!H4&gt;Plafond!G4,Plafond!G4,$C$4*Plafond!H4))</f>
        <v>40</v>
      </c>
      <c r="C8" s="5">
        <f>Plafond!G4</f>
        <v>60</v>
      </c>
    </row>
    <row r="9" spans="1:3" hidden="1" x14ac:dyDescent="0.25">
      <c r="A9" s="7" t="s">
        <v>28</v>
      </c>
      <c r="B9" s="4">
        <f>IF($C$4*Plafond!H5&lt;Plafond!F5,Plafond!F5,IF($C$4*Plafond!H5&gt;Plafond!G5,Plafond!G5,$C$4*Plafond!H5))</f>
        <v>55</v>
      </c>
      <c r="C9" s="5">
        <f>Plafond!G5</f>
        <v>85</v>
      </c>
    </row>
    <row r="10" spans="1:3" hidden="1" x14ac:dyDescent="0.25">
      <c r="A10" s="7" t="s">
        <v>29</v>
      </c>
      <c r="B10" s="4">
        <f>IF($C$4*Plafond!H6&lt;Plafond!F6,Plafond!F6,IF($C$4*Plafond!H6&gt;Plafond!G6,Plafond!G6,$C$4*Plafond!H6))</f>
        <v>75</v>
      </c>
      <c r="C10" s="5">
        <f>Plafond!G6</f>
        <v>105</v>
      </c>
    </row>
    <row r="11" spans="1:3" hidden="1" x14ac:dyDescent="0.25">
      <c r="A11" s="7" t="s">
        <v>30</v>
      </c>
      <c r="B11" s="4">
        <f>IF($C$4*Plafond!H7&lt;Plafond!F7,Plafond!F7,IF($C$4*Plafond!H7&gt;Plafond!G7,Plafond!G7,$C$4*Plafond!H7))</f>
        <v>95</v>
      </c>
      <c r="C11" s="5">
        <f>Plafond!G7</f>
        <v>125</v>
      </c>
    </row>
    <row r="12" spans="1:3" hidden="1" x14ac:dyDescent="0.25">
      <c r="A12" s="7" t="s">
        <v>31</v>
      </c>
      <c r="B12" s="4">
        <f>IF($C$4*Plafond!H8&lt;Plafond!F8,Plafond!F8,IF($C$4*Plafond!H8&gt;Plafond!G8,Plafond!G8,$C$4*Plafond!H8))</f>
        <v>110</v>
      </c>
      <c r="C12" s="5">
        <f>Plafond!G8</f>
        <v>150</v>
      </c>
    </row>
    <row r="13" spans="1:3" hidden="1" x14ac:dyDescent="0.25">
      <c r="A13" s="7" t="s">
        <v>32</v>
      </c>
      <c r="B13" s="4">
        <f>IF($C$4*Plafond!H9&lt;Plafond!F9,Plafond!F9,IF($C$4*Plafond!H9&gt;Plafond!G9,Plafond!G9,$C$4*Plafond!H9))</f>
        <v>125</v>
      </c>
      <c r="C13" s="5">
        <f>Plafond!G9</f>
        <v>175</v>
      </c>
    </row>
    <row r="14" spans="1:3" hidden="1" x14ac:dyDescent="0.25">
      <c r="A14" s="7" t="s">
        <v>33</v>
      </c>
      <c r="B14" s="4">
        <f>IF($C$4*Plafond!H10&lt;Plafond!F10,Plafond!F10,IF($C$4*Plafond!H10&gt;Plafond!G10,Plafond!G10,$C$4*Plafond!H10))</f>
        <v>140</v>
      </c>
      <c r="C14" s="5">
        <f>Plafond!G10</f>
        <v>205</v>
      </c>
    </row>
    <row r="15" spans="1:3" x14ac:dyDescent="0.25">
      <c r="A15" s="7" t="s">
        <v>34</v>
      </c>
      <c r="B15" s="23">
        <f>IF($C$4*Plafond!H11&lt;Plafond!F11,Plafond!F11,IF($C$4*Plafond!H11&gt;Plafond!G11,Plafond!G11,$C$4*Plafond!H11))</f>
        <v>165.18</v>
      </c>
      <c r="C15" s="21">
        <f>Plafond!G11</f>
        <v>237</v>
      </c>
    </row>
    <row r="16" spans="1:3" x14ac:dyDescent="0.25">
      <c r="A16" s="7" t="s">
        <v>35</v>
      </c>
      <c r="B16" s="23">
        <f>IF($C$4*Plafond!H12&lt;Plafond!F12,Plafond!F12,IF($C$4*Plafond!H12&gt;Plafond!G12,Plafond!G12,$C$4*Plafond!H12))</f>
        <v>180.58</v>
      </c>
      <c r="C16" s="21">
        <f>Plafond!G12</f>
        <v>262.66000000000003</v>
      </c>
    </row>
  </sheetData>
  <mergeCells count="5">
    <mergeCell ref="A1:C1"/>
    <mergeCell ref="A2:C2"/>
    <mergeCell ref="A3:C3"/>
    <mergeCell ref="A4:B4"/>
    <mergeCell ref="A6:C6"/>
  </mergeCells>
  <printOptions horizontalCentered="1"/>
  <pageMargins left="0.70833333333333304" right="0.70833333333333304" top="1.5361111111111101" bottom="0.74791666666666701" header="0.31527777777777799" footer="0.51180555555555496"/>
  <pageSetup paperSize="9" scale="140" firstPageNumber="0" orientation="portrait" horizontalDpi="300" verticalDpi="300"/>
  <headerFooter>
    <oddHeader>&amp;CVille de Thouaré sur Loire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zoomScaleNormal="100" workbookViewId="0">
      <selection activeCell="A4" sqref="A4:C4"/>
    </sheetView>
  </sheetViews>
  <sheetFormatPr baseColWidth="10" defaultColWidth="10.7109375" defaultRowHeight="15" x14ac:dyDescent="0.25"/>
  <cols>
    <col min="3" max="3" width="13.5703125" customWidth="1"/>
  </cols>
  <sheetData>
    <row r="1" spans="1:8" ht="45" x14ac:dyDescent="0.25">
      <c r="A1" s="8" t="s">
        <v>36</v>
      </c>
      <c r="B1" s="8" t="s">
        <v>37</v>
      </c>
      <c r="C1" s="9" t="s">
        <v>38</v>
      </c>
      <c r="F1" s="10" t="s">
        <v>36</v>
      </c>
      <c r="G1" s="10" t="s">
        <v>37</v>
      </c>
      <c r="H1" s="11" t="s">
        <v>38</v>
      </c>
    </row>
    <row r="2" spans="1:8" x14ac:dyDescent="0.25">
      <c r="A2" s="12"/>
      <c r="B2" s="12"/>
      <c r="C2" s="12"/>
      <c r="F2" s="13"/>
      <c r="G2" s="13"/>
      <c r="H2" s="13"/>
    </row>
    <row r="3" spans="1:8" x14ac:dyDescent="0.25">
      <c r="A3" s="7">
        <v>1.5</v>
      </c>
      <c r="B3" s="7">
        <v>6.5</v>
      </c>
      <c r="C3" s="14">
        <v>3.13E-3</v>
      </c>
      <c r="F3" s="7">
        <v>25</v>
      </c>
      <c r="G3" s="7">
        <v>35</v>
      </c>
      <c r="H3" s="14">
        <v>2.1999999999999999E-2</v>
      </c>
    </row>
    <row r="4" spans="1:8" x14ac:dyDescent="0.25">
      <c r="A4" s="7">
        <v>0.75</v>
      </c>
      <c r="B4" s="7">
        <v>3.25</v>
      </c>
      <c r="C4" s="14">
        <v>3.13E-3</v>
      </c>
      <c r="F4" s="7">
        <v>40</v>
      </c>
      <c r="G4" s="7">
        <v>60</v>
      </c>
      <c r="H4" s="14">
        <v>3.5999999999999997E-2</v>
      </c>
    </row>
    <row r="5" spans="1:8" x14ac:dyDescent="0.25">
      <c r="A5" s="15"/>
      <c r="B5" s="15"/>
      <c r="C5" s="15"/>
      <c r="F5" s="7">
        <v>55</v>
      </c>
      <c r="G5" s="7">
        <v>85</v>
      </c>
      <c r="H5" s="14">
        <v>0.05</v>
      </c>
    </row>
    <row r="6" spans="1:8" x14ac:dyDescent="0.25">
      <c r="A6" s="7">
        <v>0.38</v>
      </c>
      <c r="B6" s="7">
        <v>1.5</v>
      </c>
      <c r="C6" s="14">
        <v>7.5000000000000002E-4</v>
      </c>
      <c r="F6" s="7">
        <v>75</v>
      </c>
      <c r="G6" s="7">
        <v>105</v>
      </c>
      <c r="H6" s="14">
        <v>6.4000000000000001E-2</v>
      </c>
    </row>
    <row r="7" spans="1:8" x14ac:dyDescent="0.25">
      <c r="A7" s="26">
        <v>1.8</v>
      </c>
      <c r="B7" s="26">
        <v>3.5</v>
      </c>
      <c r="C7" s="27">
        <v>1.97E-3</v>
      </c>
      <c r="F7" s="7">
        <v>95</v>
      </c>
      <c r="G7" s="7">
        <v>125</v>
      </c>
      <c r="H7" s="14">
        <v>7.8E-2</v>
      </c>
    </row>
    <row r="8" spans="1:8" x14ac:dyDescent="0.25">
      <c r="A8" s="26">
        <v>2.4</v>
      </c>
      <c r="B8" s="26">
        <v>4.5199999999999996</v>
      </c>
      <c r="C8" s="27">
        <v>2.6199999999999999E-3</v>
      </c>
      <c r="F8" s="7">
        <v>110</v>
      </c>
      <c r="G8" s="7">
        <v>150</v>
      </c>
      <c r="H8" s="14">
        <v>9.1999999999999998E-2</v>
      </c>
    </row>
    <row r="9" spans="1:8" x14ac:dyDescent="0.25">
      <c r="A9" s="15"/>
      <c r="B9" s="15"/>
      <c r="C9" s="15"/>
      <c r="F9" s="7">
        <v>125</v>
      </c>
      <c r="G9" s="7">
        <v>175</v>
      </c>
      <c r="H9" s="14">
        <v>0.106</v>
      </c>
    </row>
    <row r="10" spans="1:8" x14ac:dyDescent="0.25">
      <c r="A10" s="7">
        <v>4.8</v>
      </c>
      <c r="B10" s="7">
        <v>17</v>
      </c>
      <c r="C10" s="14">
        <v>8.7500000000000008E-3</v>
      </c>
      <c r="F10" s="7">
        <v>140</v>
      </c>
      <c r="G10" s="7">
        <v>205</v>
      </c>
      <c r="H10" s="14">
        <v>0.12</v>
      </c>
    </row>
    <row r="11" spans="1:8" x14ac:dyDescent="0.25">
      <c r="A11" s="7">
        <v>3.1</v>
      </c>
      <c r="B11" s="7">
        <v>10.8</v>
      </c>
      <c r="C11" s="14">
        <v>5.6499999999999996E-3</v>
      </c>
      <c r="F11" s="7">
        <v>165.18</v>
      </c>
      <c r="G11" s="7">
        <v>237</v>
      </c>
      <c r="H11" s="14">
        <v>0.13816999999999999</v>
      </c>
    </row>
    <row r="12" spans="1:8" x14ac:dyDescent="0.25">
      <c r="A12" s="7">
        <v>3.6</v>
      </c>
      <c r="B12" s="7">
        <v>12.75</v>
      </c>
      <c r="C12" s="14">
        <v>8.7500000000000008E-3</v>
      </c>
      <c r="F12" s="7">
        <v>180.58</v>
      </c>
      <c r="G12" s="7">
        <v>262.66000000000003</v>
      </c>
      <c r="H12" s="14">
        <v>0.15261</v>
      </c>
    </row>
    <row r="13" spans="1:8" x14ac:dyDescent="0.25">
      <c r="A13" s="7">
        <v>6</v>
      </c>
      <c r="B13" s="7">
        <v>23</v>
      </c>
      <c r="C13" s="14">
        <v>1.2E-2</v>
      </c>
      <c r="F13" s="7"/>
      <c r="G13" s="7"/>
      <c r="H13" s="14"/>
    </row>
    <row r="14" spans="1:8" x14ac:dyDescent="0.25">
      <c r="A14" s="7">
        <v>5.4</v>
      </c>
      <c r="B14" s="7">
        <v>20.7</v>
      </c>
      <c r="C14" s="14">
        <v>1.2E-2</v>
      </c>
      <c r="F14" s="7"/>
      <c r="G14" s="7"/>
      <c r="H14" s="14"/>
    </row>
    <row r="15" spans="1:8" x14ac:dyDescent="0.25">
      <c r="A15" s="38" t="s">
        <v>39</v>
      </c>
      <c r="B15" s="38"/>
      <c r="C15" s="38"/>
    </row>
    <row r="16" spans="1:8" x14ac:dyDescent="0.25">
      <c r="A16" s="13"/>
      <c r="B16" s="13"/>
      <c r="C16" s="13"/>
    </row>
    <row r="17" spans="1:4" x14ac:dyDescent="0.25">
      <c r="A17" s="7">
        <v>6</v>
      </c>
      <c r="B17" s="7">
        <v>23</v>
      </c>
      <c r="C17" s="14">
        <v>1.2E-2</v>
      </c>
    </row>
    <row r="18" spans="1:4" x14ac:dyDescent="0.25">
      <c r="A18" s="7">
        <v>5.4</v>
      </c>
      <c r="B18" s="7">
        <v>20.7</v>
      </c>
      <c r="C18" s="14">
        <v>1.2E-2</v>
      </c>
    </row>
    <row r="19" spans="1:4" x14ac:dyDescent="0.25">
      <c r="A19" s="13"/>
      <c r="B19" s="13"/>
      <c r="C19" s="13"/>
    </row>
    <row r="20" spans="1:4" x14ac:dyDescent="0.25">
      <c r="A20" s="7">
        <v>8.5</v>
      </c>
      <c r="B20" s="7">
        <v>34</v>
      </c>
      <c r="C20" s="14">
        <v>1.7000000000000001E-2</v>
      </c>
    </row>
    <row r="21" spans="1:4" x14ac:dyDescent="0.25">
      <c r="A21" s="7">
        <v>10.5</v>
      </c>
      <c r="B21" s="7">
        <v>41</v>
      </c>
      <c r="C21" s="14">
        <v>2.1000000000000001E-2</v>
      </c>
    </row>
    <row r="22" spans="1:4" x14ac:dyDescent="0.25">
      <c r="A22" s="7">
        <v>11</v>
      </c>
      <c r="B22" s="7">
        <v>44</v>
      </c>
      <c r="C22" s="14">
        <v>2.1999999999999999E-2</v>
      </c>
    </row>
    <row r="23" spans="1:4" x14ac:dyDescent="0.25">
      <c r="A23" s="7">
        <v>14</v>
      </c>
      <c r="B23" s="7">
        <v>50</v>
      </c>
      <c r="C23" s="14">
        <v>2.5499999999999998E-2</v>
      </c>
    </row>
    <row r="24" spans="1:4" x14ac:dyDescent="0.25">
      <c r="A24" s="13"/>
      <c r="B24" s="13"/>
      <c r="C24" s="13"/>
    </row>
    <row r="25" spans="1:4" x14ac:dyDescent="0.25">
      <c r="A25" s="7">
        <v>0.8</v>
      </c>
      <c r="B25" s="7">
        <v>3</v>
      </c>
      <c r="C25" s="14">
        <v>1.5E-3</v>
      </c>
    </row>
    <row r="26" spans="1:4" x14ac:dyDescent="0.25">
      <c r="A26" s="38" t="s">
        <v>39</v>
      </c>
      <c r="B26" s="38"/>
      <c r="C26" s="38"/>
    </row>
    <row r="32" spans="1:4" x14ac:dyDescent="0.25">
      <c r="D32" s="16"/>
    </row>
  </sheetData>
  <mergeCells count="2">
    <mergeCell ref="A15:C15"/>
    <mergeCell ref="A26:C2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66f58c-d819-4adc-85ed-e62b6830b8a1" xsi:nil="true"/>
    <lcf76f155ced4ddcb4097134ff3c332f xmlns="dcdf4c11-586b-49df-8334-07380fc2861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C2F461EE05244A973B7DED528134F3" ma:contentTypeVersion="16" ma:contentTypeDescription="Crée un document." ma:contentTypeScope="" ma:versionID="690ad1101b625c5906da6c6ed51531f2">
  <xsd:schema xmlns:xsd="http://www.w3.org/2001/XMLSchema" xmlns:xs="http://www.w3.org/2001/XMLSchema" xmlns:p="http://schemas.microsoft.com/office/2006/metadata/properties" xmlns:ns2="7366f58c-d819-4adc-85ed-e62b6830b8a1" xmlns:ns3="dcdf4c11-586b-49df-8334-07380fc2861d" targetNamespace="http://schemas.microsoft.com/office/2006/metadata/properties" ma:root="true" ma:fieldsID="b325b8c1ec7a8e3334d1a4dbdbb5e35f" ns2:_="" ns3:_="">
    <xsd:import namespace="7366f58c-d819-4adc-85ed-e62b6830b8a1"/>
    <xsd:import namespace="dcdf4c11-586b-49df-8334-07380fc2861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6f58c-d819-4adc-85ed-e62b6830b8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c5a27a8-c346-485e-8fe6-dae14e04bcaa}" ma:internalName="TaxCatchAll" ma:showField="CatchAllData" ma:web="7366f58c-d819-4adc-85ed-e62b6830b8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4c11-586b-49df-8334-07380fc28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df3db347-7f93-4e1f-93dd-cf27907506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4677C8-C95F-420F-8DAF-05F9D6EB0375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0308dd22-19cd-49b3-bf3e-f8bd859af5e9"/>
    <ds:schemaRef ds:uri="http://schemas.microsoft.com/office/2006/metadata/properties"/>
    <ds:schemaRef ds:uri="http://schemas.microsoft.com/office/infopath/2007/PartnerControls"/>
    <ds:schemaRef ds:uri="7366f58c-d819-4adc-85ed-e62b6830b8a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8A0AF9-171F-40AE-81F7-F467DA192FC3}"/>
</file>

<file path=customXml/itemProps3.xml><?xml version="1.0" encoding="utf-8"?>
<ds:datastoreItem xmlns:ds="http://schemas.openxmlformats.org/officeDocument/2006/customXml" ds:itemID="{8699BE88-539F-46DD-8942-2C4DDA870C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enfance jeunesse</vt:lpstr>
      <vt:lpstr>MDF</vt:lpstr>
      <vt:lpstr>Plafond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</dc:creator>
  <cp:lastModifiedBy>MOREL Marie</cp:lastModifiedBy>
  <dcterms:created xsi:type="dcterms:W3CDTF">2023-03-29T11:46:17Z</dcterms:created>
  <dcterms:modified xsi:type="dcterms:W3CDTF">2023-03-29T14:24:26Z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0x010100DB3C008164BC6B4EB6B941711A932DCC</vt:lpwstr>
  </property>
  <property fmtid="{D5CDD505-2E9C-101B-9397-08002B2CF9AE}" pid="3" name="MediaServiceImageTags">
    <vt:lpwstr/>
  </property>
</Properties>
</file>